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7____2021年\2020年决算公开\2020决算公开表及文字\"/>
    </mc:Choice>
  </mc:AlternateContent>
  <xr:revisionPtr revIDLastSave="0" documentId="13_ncr:1_{D9EB0E6E-2426-4D6E-9111-12EBA1614B06}" xr6:coauthVersionLast="45" xr6:coauthVersionMax="45" xr10:uidLastSave="{00000000-0000-0000-0000-000000000000}"/>
  <bookViews>
    <workbookView xWindow="-120" yWindow="-120" windowWidth="24240" windowHeight="13140" xr2:uid="{00000000-000D-0000-FFFF-FFFF00000000}"/>
  </bookViews>
  <sheets>
    <sheet name="表一 2020年上城区一般公共预算收入决算表" sheetId="1" r:id="rId1"/>
    <sheet name="表二 2020年上城区一般公共预算支出决算表" sheetId="2" r:id="rId2"/>
    <sheet name="表三 2020年一般公共预算支出决算明细表（功能科目） " sheetId="3" r:id="rId3"/>
    <sheet name="表四 2020年一般公共预算本级基本支出决算表" sheetId="4" r:id="rId4"/>
    <sheet name="表五 2020年一般公共预算税收返还和转移支付决算表" sheetId="5" r:id="rId5"/>
    <sheet name="表六 2020年上城区政府性基金收入决算表" sheetId="6" r:id="rId6"/>
    <sheet name="表七 2020年上城区政府性基金支出决算表" sheetId="7" r:id="rId7"/>
    <sheet name="表八 2020年基金转移支付决算表" sheetId="8" r:id="rId8"/>
    <sheet name="表九 2020年上城区国有资本经营预算收入决算表" sheetId="9" r:id="rId9"/>
    <sheet name="表十 2020年上城区国有资本经营预算支出决算表" sheetId="10" r:id="rId10"/>
    <sheet name="表十一 2020年上城区社会保险基金收入决算表" sheetId="11" r:id="rId11"/>
    <sheet name="表十二 2020年上城区社会保险基金支出决算表" sheetId="12" r:id="rId12"/>
    <sheet name="转移支付和税收返还说明" sheetId="13" r:id="rId13"/>
    <sheet name="2020年上城区政府债务情况" sheetId="14" r:id="rId14"/>
    <sheet name="2020年上城区政府预算绩效管理情况" sheetId="15" r:id="rId15"/>
    <sheet name="2020年度一般公共预算“三公”经费决算情况" sheetId="16" r:id="rId1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5" i="4"/>
  <c r="C14" i="9" l="1"/>
  <c r="B14" i="9"/>
  <c r="D13" i="9"/>
  <c r="D14" i="9" l="1"/>
  <c r="D8" i="12"/>
  <c r="D7" i="12"/>
  <c r="C6" i="12"/>
  <c r="D6" i="12" s="1"/>
  <c r="B6" i="12"/>
  <c r="B5" i="12"/>
  <c r="B10" i="12" s="1"/>
  <c r="D16" i="11"/>
  <c r="D15" i="11"/>
  <c r="D13" i="11"/>
  <c r="D11" i="11"/>
  <c r="D10" i="11"/>
  <c r="D7" i="11"/>
  <c r="C6" i="11"/>
  <c r="B6" i="11"/>
  <c r="B5" i="11" s="1"/>
  <c r="B9" i="11" s="1"/>
  <c r="B17" i="11" s="1"/>
  <c r="C5" i="11"/>
  <c r="C9" i="11" s="1"/>
  <c r="D10" i="10"/>
  <c r="D7" i="10"/>
  <c r="C6" i="10"/>
  <c r="C5" i="10" s="1"/>
  <c r="B6" i="10"/>
  <c r="D7" i="9"/>
  <c r="D6" i="9"/>
  <c r="C5" i="9"/>
  <c r="C10" i="9" s="1"/>
  <c r="B5" i="9"/>
  <c r="B10" i="9" s="1"/>
  <c r="D6" i="10" l="1"/>
  <c r="C5" i="12"/>
  <c r="C17" i="11"/>
  <c r="D17" i="11" s="1"/>
  <c r="D9" i="11"/>
  <c r="D6" i="11"/>
  <c r="D5" i="11"/>
  <c r="B5" i="10"/>
  <c r="B9" i="10" s="1"/>
  <c r="C9" i="10"/>
  <c r="D10" i="9"/>
  <c r="D5" i="9"/>
  <c r="D14" i="7"/>
  <c r="D13" i="7"/>
  <c r="D12" i="7"/>
  <c r="C11" i="7"/>
  <c r="B11" i="7"/>
  <c r="B9" i="7"/>
  <c r="D9" i="7" s="1"/>
  <c r="D8" i="7"/>
  <c r="D7" i="7"/>
  <c r="D5" i="7"/>
  <c r="D18" i="6"/>
  <c r="D17" i="6"/>
  <c r="C15" i="6"/>
  <c r="B15" i="6"/>
  <c r="D14" i="6"/>
  <c r="D13" i="6"/>
  <c r="D12" i="6"/>
  <c r="D11" i="6"/>
  <c r="C10" i="6"/>
  <c r="B10" i="6"/>
  <c r="B19" i="6" s="1"/>
  <c r="D8" i="6"/>
  <c r="D7" i="6"/>
  <c r="D6" i="6"/>
  <c r="D5" i="6"/>
  <c r="C19" i="6" l="1"/>
  <c r="D19" i="6"/>
  <c r="D15" i="6"/>
  <c r="D5" i="12"/>
  <c r="C10" i="12"/>
  <c r="D9" i="10"/>
  <c r="D5" i="10"/>
  <c r="D11" i="7"/>
  <c r="D10" i="6"/>
  <c r="D24" i="2"/>
  <c r="D23" i="2"/>
  <c r="D22" i="2"/>
  <c r="D21" i="2"/>
  <c r="D20" i="2"/>
  <c r="D19" i="2"/>
  <c r="D18" i="2"/>
  <c r="D17" i="2"/>
  <c r="D16" i="2"/>
  <c r="D15" i="2"/>
  <c r="D14" i="2"/>
  <c r="D13" i="2"/>
  <c r="D12" i="2"/>
  <c r="D11" i="2"/>
  <c r="D10" i="2"/>
  <c r="D9" i="2"/>
  <c r="D8" i="2"/>
  <c r="D7" i="2"/>
  <c r="D6" i="2"/>
  <c r="C5" i="2"/>
  <c r="B5" i="2"/>
  <c r="D10" i="12" l="1"/>
  <c r="D5" i="2"/>
  <c r="D40" i="1" l="1"/>
  <c r="D37" i="1"/>
  <c r="B37" i="1"/>
  <c r="D35" i="1"/>
  <c r="D34" i="1"/>
  <c r="D33" i="1"/>
  <c r="D32" i="1"/>
  <c r="D31" i="1"/>
  <c r="D30" i="1"/>
  <c r="D29" i="1"/>
  <c r="C28" i="1"/>
  <c r="D28" i="1" s="1"/>
  <c r="B28" i="1"/>
  <c r="B26" i="1"/>
  <c r="C25" i="1"/>
  <c r="C24" i="1" s="1"/>
  <c r="B25" i="1"/>
  <c r="D23" i="1"/>
  <c r="D22" i="1"/>
  <c r="D21" i="1"/>
  <c r="C21" i="1"/>
  <c r="B21" i="1"/>
  <c r="D19" i="1"/>
  <c r="D18" i="1"/>
  <c r="C18" i="1"/>
  <c r="D17" i="1"/>
  <c r="D16" i="1"/>
  <c r="D15" i="1"/>
  <c r="C14" i="1"/>
  <c r="D14" i="1" s="1"/>
  <c r="B14" i="1"/>
  <c r="D13" i="1"/>
  <c r="D12" i="1"/>
  <c r="D11" i="1"/>
  <c r="D10" i="1"/>
  <c r="D9" i="1"/>
  <c r="D8" i="1"/>
  <c r="D7" i="1"/>
  <c r="C6" i="1"/>
  <c r="B6" i="1"/>
  <c r="B5" i="1"/>
  <c r="B41" i="1" s="1"/>
  <c r="D6" i="1" l="1"/>
  <c r="D25" i="1"/>
  <c r="B24" i="1"/>
  <c r="D24" i="1" s="1"/>
  <c r="C5" i="1"/>
  <c r="D26" i="1"/>
  <c r="B27" i="1"/>
  <c r="C41" i="1" l="1"/>
  <c r="D41" i="1" s="1"/>
  <c r="C27" i="1"/>
  <c r="D27" i="1" s="1"/>
  <c r="D5" i="1"/>
</calcChain>
</file>

<file path=xl/sharedStrings.xml><?xml version="1.0" encoding="utf-8"?>
<sst xmlns="http://schemas.openxmlformats.org/spreadsheetml/2006/main" count="1080" uniqueCount="1031">
  <si>
    <t>项          目</t>
  </si>
  <si>
    <t>2020年
调整预期数</t>
  </si>
  <si>
    <t>2020年
决算数</t>
  </si>
  <si>
    <t>为调整
预期%</t>
  </si>
  <si>
    <t>一、一般公共预算收入合计</t>
  </si>
  <si>
    <t>（一）税收收入</t>
  </si>
  <si>
    <t>1、增值税50%</t>
  </si>
  <si>
    <t>2、企业所得税40%部分</t>
  </si>
  <si>
    <t>3、个人所得税40%部分</t>
  </si>
  <si>
    <t>4、城市维护建设税</t>
  </si>
  <si>
    <t>5、房产税</t>
  </si>
  <si>
    <t>6、土地增值税</t>
  </si>
  <si>
    <t>7、其他税收</t>
  </si>
  <si>
    <t>（二）非税收入</t>
  </si>
  <si>
    <t>1、专项收入</t>
  </si>
  <si>
    <t>2、罚没收入</t>
  </si>
  <si>
    <t>3、国有资本经营收入</t>
  </si>
  <si>
    <t>4、国有资源有偿使用收入</t>
  </si>
  <si>
    <t>5、其他收入</t>
  </si>
  <si>
    <t>附列项目：</t>
  </si>
  <si>
    <t>上划中央两税小计</t>
  </si>
  <si>
    <t>2、消费税</t>
  </si>
  <si>
    <t>中央所得税收入小计</t>
  </si>
  <si>
    <t>1、企业所得税60%部分</t>
  </si>
  <si>
    <t>2、个人所得税60%部分</t>
  </si>
  <si>
    <t>财政总收入合计</t>
  </si>
  <si>
    <t>二、省市补助收入小计</t>
  </si>
  <si>
    <t>上划“增值税、消费税”返还收入</t>
  </si>
  <si>
    <t>上划所得税基数返还收入</t>
  </si>
  <si>
    <t>营改增五五分享调整收入</t>
  </si>
  <si>
    <t>一般性转移支付收入</t>
  </si>
  <si>
    <t>专项转移支付收入</t>
  </si>
  <si>
    <t>三、地方债转贷收入</t>
  </si>
  <si>
    <t>四、调入资金</t>
  </si>
  <si>
    <t>五、上年结余</t>
  </si>
  <si>
    <t xml:space="preserve">      本级专项结余</t>
  </si>
  <si>
    <t xml:space="preserve">      本级财政净结余</t>
  </si>
  <si>
    <t xml:space="preserve">      省市专项结转</t>
  </si>
  <si>
    <t>收入合计</t>
  </si>
  <si>
    <t>2020年上城区一般公共预算收入决算表</t>
    <phoneticPr fontId="4" type="noConversion"/>
  </si>
  <si>
    <t>单位：万元</t>
  </si>
  <si>
    <t>单位：万元</t>
    <phoneticPr fontId="4" type="noConversion"/>
  </si>
  <si>
    <t>表一</t>
    <phoneticPr fontId="4" type="noConversion"/>
  </si>
  <si>
    <t>表二</t>
    <phoneticPr fontId="4" type="noConversion"/>
  </si>
  <si>
    <t>2020年上城区一般公共预算支出决算表</t>
    <phoneticPr fontId="4" type="noConversion"/>
  </si>
  <si>
    <t>单位:万元</t>
  </si>
  <si>
    <t>功能分类</t>
  </si>
  <si>
    <t>2020年
调整预算数</t>
  </si>
  <si>
    <t>为调整
预算%</t>
  </si>
  <si>
    <t>一、一般公共预算支出合计</t>
  </si>
  <si>
    <t>1、一般公共服务支出</t>
  </si>
  <si>
    <t>2、公共安全支出</t>
  </si>
  <si>
    <t>3、教育支出</t>
  </si>
  <si>
    <t>4、科学技术支出</t>
  </si>
  <si>
    <t>5、文化旅游体育与传媒支出</t>
  </si>
  <si>
    <t>6、社会保障和就业支出</t>
  </si>
  <si>
    <t>7、卫生健康支出</t>
  </si>
  <si>
    <t>8、节能环保支出</t>
  </si>
  <si>
    <t>9、城乡社区支出</t>
  </si>
  <si>
    <t>10、农林水支出</t>
  </si>
  <si>
    <t>11、资源勘探工业信息等支出</t>
  </si>
  <si>
    <t>12、商业服务业等支出</t>
  </si>
  <si>
    <t>13、金融支出</t>
  </si>
  <si>
    <t>14、援助其他地区支出</t>
  </si>
  <si>
    <t>15、自然资源海洋气象等支出</t>
  </si>
  <si>
    <t>16、灾害防治及应急管理支出</t>
  </si>
  <si>
    <t>17、其他支出</t>
  </si>
  <si>
    <t>18、债务付息及发行费用支出</t>
  </si>
  <si>
    <t>19、总预备费</t>
  </si>
  <si>
    <t>二、省市专项支出</t>
  </si>
  <si>
    <t>三、体制上解</t>
  </si>
  <si>
    <t>四、安排预算稳定调节基金</t>
  </si>
  <si>
    <t>五、地方债还本支出</t>
  </si>
  <si>
    <t>六、财政结余</t>
  </si>
  <si>
    <t xml:space="preserve">      省市专项结转下年</t>
  </si>
  <si>
    <t>支出合计</t>
  </si>
  <si>
    <t>表三</t>
    <phoneticPr fontId="4" type="noConversion"/>
  </si>
  <si>
    <t>功能科目代码</t>
  </si>
  <si>
    <t>功能科目名称</t>
  </si>
  <si>
    <t>2020年决算数</t>
  </si>
  <si>
    <t>合计</t>
  </si>
  <si>
    <t>201</t>
  </si>
  <si>
    <t>一般公共服务支出</t>
  </si>
  <si>
    <t xml:space="preserve">  20101</t>
  </si>
  <si>
    <t xml:space="preserve">  人大事务</t>
  </si>
  <si>
    <t xml:space="preserve">    2010101</t>
  </si>
  <si>
    <t xml:space="preserve">    行政运行（人大事务）</t>
  </si>
  <si>
    <t xml:space="preserve">    2010102</t>
  </si>
  <si>
    <t xml:space="preserve">    一般行政管理事务（人大事务）</t>
  </si>
  <si>
    <t xml:space="preserve">    2010104</t>
  </si>
  <si>
    <t xml:space="preserve">    人大会议</t>
  </si>
  <si>
    <t xml:space="preserve">    2010150</t>
  </si>
  <si>
    <t xml:space="preserve">    事业运行</t>
  </si>
  <si>
    <t xml:space="preserve">    2010199</t>
  </si>
  <si>
    <t xml:space="preserve">    其他人大事务支出</t>
  </si>
  <si>
    <t xml:space="preserve">  20102</t>
  </si>
  <si>
    <t xml:space="preserve">  政协事务</t>
  </si>
  <si>
    <t xml:space="preserve">    2010201</t>
  </si>
  <si>
    <t xml:space="preserve">    行政运行（政协事务）</t>
  </si>
  <si>
    <t xml:space="preserve">    2010202</t>
  </si>
  <si>
    <t xml:space="preserve">    一般行政管理事务（政协事务）</t>
  </si>
  <si>
    <t xml:space="preserve">    2010204</t>
  </si>
  <si>
    <t xml:space="preserve">    政协会议</t>
  </si>
  <si>
    <t xml:space="preserve">    2010299</t>
  </si>
  <si>
    <t xml:space="preserve">    其他政协事务支出</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</si>
  <si>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</si>
  <si>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</si>
  <si>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</si>
  <si>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</si>
  <si>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</si>
  <si>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</si>
  <si>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 xml:space="preserve">    2010303</t>
  </si>
  <si>
    <t xml:space="preserve">    机关服务（政府办公厅（室）及相关机构事务）</t>
  </si>
  <si>
    <t xml:space="preserve">    2010308</t>
  </si>
  <si>
    <t xml:space="preserve">    信访事务</t>
  </si>
  <si>
    <t xml:space="preserve">    2010350</t>
  </si>
  <si>
    <t xml:space="preserve">    事业运行（政府办公厅（室）及相关机构事务）</t>
  </si>
  <si>
    <t xml:space="preserve">  20104</t>
  </si>
  <si>
    <t xml:space="preserve">  发展与改革事务</t>
  </si>
  <si>
    <t xml:space="preserve">    2010401</t>
  </si>
  <si>
    <t xml:space="preserve">    行政运行（发展与改革事务）</t>
  </si>
  <si>
    <t xml:space="preserve">    2010402</t>
  </si>
  <si>
    <t xml:space="preserve">    一般行政管理事务（发展与改革事务）</t>
  </si>
  <si>
    <t xml:space="preserve">    2010406</t>
  </si>
  <si>
    <t xml:space="preserve">    社会事业发展规划</t>
  </si>
  <si>
    <t xml:space="preserve">    2010450</t>
  </si>
  <si>
    <t xml:space="preserve">    事业运行（发展与改革事务）</t>
  </si>
  <si>
    <t xml:space="preserve">    2010499</t>
  </si>
  <si>
    <t xml:space="preserve">    其他发展与改革事务支出</t>
  </si>
  <si>
    <t xml:space="preserve">  20105</t>
  </si>
  <si>
    <t xml:space="preserve">  统计信息事务</t>
  </si>
  <si>
    <t xml:space="preserve">    2010501</t>
  </si>
  <si>
    <t xml:space="preserve">    行政运行（统计信息事务）</t>
  </si>
  <si>
    <t xml:space="preserve">    2010502</t>
  </si>
  <si>
    <t xml:space="preserve">    一般行政管理管理事务</t>
  </si>
  <si>
    <t xml:space="preserve">    2010505</t>
  </si>
  <si>
    <t xml:space="preserve">    专项统计业务</t>
  </si>
  <si>
    <t xml:space="preserve">    2010506</t>
  </si>
  <si>
    <t xml:space="preserve">    统计管理</t>
  </si>
  <si>
    <t xml:space="preserve">    2010507</t>
  </si>
  <si>
    <t xml:space="preserve">    专项普查活动</t>
  </si>
  <si>
    <t xml:space="preserve">    2010599</t>
  </si>
  <si>
    <t xml:space="preserve">    其他统计信息事务支出</t>
  </si>
  <si>
    <t xml:space="preserve">  20106</t>
  </si>
  <si>
    <t xml:space="preserve">  财政事务</t>
  </si>
  <si>
    <t xml:space="preserve">    2010601</t>
  </si>
  <si>
    <t xml:space="preserve">    行政运行（财政事务）</t>
  </si>
  <si>
    <t xml:space="preserve">    2010602</t>
  </si>
  <si>
    <t xml:space="preserve">    一般行政管理事务（财政事务）</t>
  </si>
  <si>
    <t xml:space="preserve">    2010607</t>
  </si>
  <si>
    <t xml:space="preserve">    信息化建设（财政事务）</t>
  </si>
  <si>
    <t xml:space="preserve">    2010699</t>
  </si>
  <si>
    <t xml:space="preserve">    其他财政事务支出</t>
  </si>
  <si>
    <t xml:space="preserve">  20107</t>
  </si>
  <si>
    <t xml:space="preserve">  税收事务</t>
  </si>
  <si>
    <t xml:space="preserve">    2010799</t>
  </si>
  <si>
    <t xml:space="preserve">    其他税收事务支出</t>
  </si>
  <si>
    <t xml:space="preserve">  20108</t>
  </si>
  <si>
    <t xml:space="preserve">  审计事务</t>
  </si>
  <si>
    <t xml:space="preserve">    2010801</t>
  </si>
  <si>
    <t xml:space="preserve">    行政运行（审计事务）</t>
  </si>
  <si>
    <t xml:space="preserve">    2010802</t>
  </si>
  <si>
    <t xml:space="preserve">    一般行政管理事务（审计事务）</t>
  </si>
  <si>
    <t xml:space="preserve">    2010804</t>
  </si>
  <si>
    <t xml:space="preserve">    审计业务</t>
  </si>
  <si>
    <t xml:space="preserve">    2010850</t>
  </si>
  <si>
    <t xml:space="preserve">    事业运行（审计事务）</t>
  </si>
  <si>
    <t xml:space="preserve">    2010899</t>
  </si>
  <si>
    <t xml:space="preserve">    其他审计事务支出</t>
  </si>
  <si>
    <t xml:space="preserve">  20110</t>
  </si>
  <si>
    <t xml:space="preserve">  人力资源事务</t>
  </si>
  <si>
    <t xml:space="preserve">    2011001</t>
  </si>
  <si>
    <t xml:space="preserve">    行政运行</t>
  </si>
  <si>
    <t xml:space="preserve">    2011002</t>
  </si>
  <si>
    <t xml:space="preserve">    一般行政管理事务</t>
  </si>
  <si>
    <t xml:space="preserve">  20111</t>
  </si>
  <si>
    <t xml:space="preserve">  纪检监察事务</t>
  </si>
  <si>
    <t xml:space="preserve">    2011101</t>
  </si>
  <si>
    <t xml:space="preserve">    行政运行（纪检监察事务）</t>
  </si>
  <si>
    <t xml:space="preserve">    2011102</t>
  </si>
  <si>
    <t xml:space="preserve">    一般行政管理事务（纪检监察事务）</t>
  </si>
  <si>
    <t xml:space="preserve">    2011103</t>
  </si>
  <si>
    <t xml:space="preserve">    机关服务（纪检监察事务）</t>
  </si>
  <si>
    <t xml:space="preserve">    2011150</t>
  </si>
  <si>
    <t xml:space="preserve">    2011199</t>
  </si>
  <si>
    <t xml:space="preserve">    其他纪检监察事务支出</t>
  </si>
  <si>
    <t xml:space="preserve">  20113</t>
  </si>
  <si>
    <t xml:space="preserve">  商贸事务</t>
  </si>
  <si>
    <t xml:space="preserve">    2011301</t>
  </si>
  <si>
    <t xml:space="preserve">    行政运行（商贸事务）</t>
  </si>
  <si>
    <t xml:space="preserve">    2011302</t>
  </si>
  <si>
    <t xml:space="preserve">    一般行政管理事务（商贸事务）</t>
  </si>
  <si>
    <t xml:space="preserve">    2011308</t>
  </si>
  <si>
    <t xml:space="preserve">    招商引资</t>
  </si>
  <si>
    <t xml:space="preserve">    2011350</t>
  </si>
  <si>
    <t xml:space="preserve">    事业运行（商贸事务）</t>
  </si>
  <si>
    <t xml:space="preserve">    2011399</t>
  </si>
  <si>
    <t xml:space="preserve">    其他商贸事务支出</t>
  </si>
  <si>
    <t xml:space="preserve">  20126</t>
  </si>
  <si>
    <t xml:space="preserve">  档案事务</t>
  </si>
  <si>
    <t xml:space="preserve">    2012601</t>
  </si>
  <si>
    <t xml:space="preserve">    行政运行（档案事务）</t>
  </si>
  <si>
    <t xml:space="preserve">    2012602</t>
  </si>
  <si>
    <t xml:space="preserve">    一般行政管理事务（档案事务）</t>
  </si>
  <si>
    <t xml:space="preserve">  20128</t>
  </si>
  <si>
    <t xml:space="preserve">  民主党派及工商联事务</t>
  </si>
  <si>
    <t xml:space="preserve">    2012801</t>
  </si>
  <si>
    <t xml:space="preserve">    行政运行（民主党派及工商联事务）</t>
  </si>
  <si>
    <t xml:space="preserve">    2012802</t>
  </si>
  <si>
    <t xml:space="preserve">    一般行政管理事务（民主党派及工商联事务）</t>
  </si>
  <si>
    <t xml:space="preserve">  20129</t>
  </si>
  <si>
    <t xml:space="preserve">  群众团体事务</t>
  </si>
  <si>
    <t xml:space="preserve">    2012901</t>
  </si>
  <si>
    <t xml:space="preserve">    行政运行（群众团体事务）</t>
  </si>
  <si>
    <t xml:space="preserve">    2012902</t>
  </si>
  <si>
    <t xml:space="preserve">    一般行政管理事务（群众团体事务）</t>
  </si>
  <si>
    <t xml:space="preserve">    2012950</t>
  </si>
  <si>
    <t xml:space="preserve">    事业运行（群众团体事务）</t>
  </si>
  <si>
    <t xml:space="preserve">    2012999</t>
  </si>
  <si>
    <t xml:space="preserve">    其他群众团体事务支出</t>
  </si>
  <si>
    <t xml:space="preserve">  20131</t>
  </si>
  <si>
    <t xml:space="preserve">  党委办公厅（室）及相关机构事务</t>
  </si>
  <si>
    <t xml:space="preserve">    2013101</t>
  </si>
  <si>
    <t xml:space="preserve">    行政运行（党委办公厅（室）及相关机构事务）</t>
  </si>
  <si>
    <t xml:space="preserve">    2013102</t>
  </si>
  <si>
    <t xml:space="preserve">    一般行政管理事务（党委办公厅（室）及相关机构事务）</t>
  </si>
  <si>
    <t xml:space="preserve">    2013150</t>
  </si>
  <si>
    <t xml:space="preserve">    事业运行（党委办公厅（室）及相关机构事务）</t>
  </si>
  <si>
    <t xml:space="preserve">  20132</t>
  </si>
  <si>
    <t xml:space="preserve">  组织事务</t>
  </si>
  <si>
    <t xml:space="preserve">    2013201</t>
  </si>
  <si>
    <t xml:space="preserve">    行政运行（组织事务）</t>
  </si>
  <si>
    <t xml:space="preserve">    2013202</t>
  </si>
  <si>
    <t xml:space="preserve">    一般行政管理事务（组织事务）</t>
  </si>
  <si>
    <t xml:space="preserve">    2013204</t>
  </si>
  <si>
    <t xml:space="preserve">    公务员事务</t>
  </si>
  <si>
    <t xml:space="preserve">    2013250</t>
  </si>
  <si>
    <t xml:space="preserve">    事业运行（组织事务）</t>
  </si>
  <si>
    <t xml:space="preserve">    2013299</t>
  </si>
  <si>
    <t xml:space="preserve">    其他组织事务支出</t>
  </si>
  <si>
    <t xml:space="preserve">  20133</t>
  </si>
  <si>
    <t xml:space="preserve">  宣传事务</t>
  </si>
  <si>
    <t xml:space="preserve">    2013301</t>
  </si>
  <si>
    <t xml:space="preserve">    行政运行（宣传事务）</t>
  </si>
  <si>
    <t xml:space="preserve">    2013302</t>
  </si>
  <si>
    <t xml:space="preserve">    一般行政管理事务（宣传事务）</t>
  </si>
  <si>
    <t xml:space="preserve">    2013350</t>
  </si>
  <si>
    <t xml:space="preserve">    事业运行（宣传事务）</t>
  </si>
  <si>
    <t xml:space="preserve">    2013399</t>
  </si>
  <si>
    <t xml:space="preserve">    其他宣传事务支出</t>
  </si>
  <si>
    <t xml:space="preserve">  20134</t>
  </si>
  <si>
    <t xml:space="preserve">  统战事务</t>
  </si>
  <si>
    <t xml:space="preserve">    2013401</t>
  </si>
  <si>
    <t xml:space="preserve">    行政运行（统战事务）</t>
  </si>
  <si>
    <t xml:space="preserve">    2013402</t>
  </si>
  <si>
    <t xml:space="preserve">    一般行政管理事务（统战事务）</t>
  </si>
  <si>
    <t xml:space="preserve">    2013450</t>
  </si>
  <si>
    <t xml:space="preserve">    事业运行（统战事务）</t>
  </si>
  <si>
    <t xml:space="preserve">    2013499</t>
  </si>
  <si>
    <t xml:space="preserve">    其他统战事务支出</t>
  </si>
  <si>
    <t xml:space="preserve">  20136</t>
  </si>
  <si>
    <t xml:space="preserve">  其他共产党事务支出</t>
  </si>
  <si>
    <t xml:space="preserve">    2013601</t>
  </si>
  <si>
    <t xml:space="preserve">    行政运行（其他共产党事务支出）</t>
  </si>
  <si>
    <t xml:space="preserve">    2013602</t>
  </si>
  <si>
    <t xml:space="preserve">    一般行政管理事务（其他共产党事务支出）</t>
  </si>
  <si>
    <t xml:space="preserve">    2013650</t>
  </si>
  <si>
    <t xml:space="preserve">    事业运行（其他共产党事务支出）</t>
  </si>
  <si>
    <t xml:space="preserve">    2013699</t>
  </si>
  <si>
    <t xml:space="preserve">    其他共产党事务支出</t>
  </si>
  <si>
    <t xml:space="preserve">  20138</t>
  </si>
  <si>
    <t xml:space="preserve">  市场监督管理事务</t>
  </si>
  <si>
    <t xml:space="preserve">    2013801</t>
  </si>
  <si>
    <t xml:space="preserve">    行政运行（市场监督管理事务）</t>
  </si>
  <si>
    <t xml:space="preserve">    2013802</t>
  </si>
  <si>
    <t xml:space="preserve">    一般行政管理事务（市场监督管理事务）</t>
  </si>
  <si>
    <t xml:space="preserve">    2013804</t>
  </si>
  <si>
    <t xml:space="preserve">    市场主体管理</t>
  </si>
  <si>
    <t xml:space="preserve">    2013808</t>
  </si>
  <si>
    <t xml:space="preserve">    信息化建设（市场监督管理事务）</t>
  </si>
  <si>
    <t xml:space="preserve">    2013810</t>
  </si>
  <si>
    <t xml:space="preserve">    质量基础</t>
  </si>
  <si>
    <t xml:space="preserve">    2013850</t>
  </si>
  <si>
    <t xml:space="preserve">    事业运行（市场监督管理事务）</t>
  </si>
  <si>
    <t xml:space="preserve">    2013899</t>
  </si>
  <si>
    <t xml:space="preserve">    其他市场监督管理事务</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</si>
  <si>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</si>
  <si>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</si>
  <si>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</si>
  <si>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</si>
  <si>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</si>
  <si>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</si>
  <si>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</si>
  <si>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</si>
  <si>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2030607</t>
  </si>
  <si>
    <t xml:space="preserve">    民兵</t>
  </si>
  <si>
    <t>204</t>
  </si>
  <si>
    <t>公共安全支出</t>
  </si>
  <si>
    <t xml:space="preserve">  20402</t>
  </si>
  <si>
    <t xml:space="preserve">  公安</t>
  </si>
  <si>
    <t xml:space="preserve">    2040201</t>
  </si>
  <si>
    <t xml:space="preserve">    行政运行（公安）</t>
  </si>
  <si>
    <t xml:space="preserve">    2040202</t>
  </si>
  <si>
    <t xml:space="preserve">    一般行政管理事务（公安）</t>
  </si>
  <si>
    <t xml:space="preserve">    2040220</t>
  </si>
  <si>
    <t xml:space="preserve">    执法办案</t>
  </si>
  <si>
    <t xml:space="preserve">    2040221</t>
  </si>
  <si>
    <t xml:space="preserve">    特别业务</t>
  </si>
  <si>
    <t xml:space="preserve">    2040299</t>
  </si>
  <si>
    <t xml:space="preserve">    其他公安支出</t>
  </si>
  <si>
    <t xml:space="preserve">  20404</t>
  </si>
  <si>
    <t xml:space="preserve">  检察</t>
  </si>
  <si>
    <t xml:space="preserve">    2040401</t>
  </si>
  <si>
    <t xml:space="preserve">    行政运行（检察）</t>
  </si>
  <si>
    <t xml:space="preserve">    2040402</t>
  </si>
  <si>
    <t xml:space="preserve">    一般行政管理事务（检察）</t>
  </si>
  <si>
    <t xml:space="preserve">    2040403</t>
  </si>
  <si>
    <t xml:space="preserve">    机关服务（检察）</t>
  </si>
  <si>
    <t xml:space="preserve">    2040409</t>
  </si>
  <si>
    <t xml:space="preserve">    “两房”建设</t>
  </si>
  <si>
    <t xml:space="preserve">    2040410</t>
  </si>
  <si>
    <t xml:space="preserve">    检察监督</t>
  </si>
  <si>
    <t xml:space="preserve">    2040499</t>
  </si>
  <si>
    <t xml:space="preserve">    其他检察支出</t>
  </si>
  <si>
    <t xml:space="preserve">  20405</t>
  </si>
  <si>
    <t xml:space="preserve">  法院</t>
  </si>
  <si>
    <t xml:space="preserve">    2040501</t>
  </si>
  <si>
    <t xml:space="preserve">    行政运行（法院）</t>
  </si>
  <si>
    <t xml:space="preserve">    2040502</t>
  </si>
  <si>
    <t xml:space="preserve">    一般行政管理事务（法院）</t>
  </si>
  <si>
    <t xml:space="preserve">    2040503</t>
  </si>
  <si>
    <t xml:space="preserve">    机关服务（法院）</t>
  </si>
  <si>
    <t xml:space="preserve">    2040504</t>
  </si>
  <si>
    <t xml:space="preserve">    案件审判</t>
  </si>
  <si>
    <t xml:space="preserve">    2040506</t>
  </si>
  <si>
    <t xml:space="preserve">    “两庭”建设</t>
  </si>
  <si>
    <t xml:space="preserve">  20406</t>
  </si>
  <si>
    <t xml:space="preserve">  司法</t>
  </si>
  <si>
    <t xml:space="preserve">    2040601</t>
  </si>
  <si>
    <t xml:space="preserve">    行政运行（司法）</t>
  </si>
  <si>
    <t xml:space="preserve">    2040602</t>
  </si>
  <si>
    <t xml:space="preserve">    一般行政管理事务（司法）</t>
  </si>
  <si>
    <t xml:space="preserve">    2040604</t>
  </si>
  <si>
    <t xml:space="preserve">    基层司法业务</t>
  </si>
  <si>
    <t xml:space="preserve">    2040605</t>
  </si>
  <si>
    <t xml:space="preserve">    普法宣传</t>
  </si>
  <si>
    <t xml:space="preserve">    2040607</t>
  </si>
  <si>
    <t xml:space="preserve">    法律援助</t>
  </si>
  <si>
    <t xml:space="preserve">    2040699</t>
  </si>
  <si>
    <t xml:space="preserve">    其他司法支出</t>
  </si>
  <si>
    <t xml:space="preserve">  20499</t>
  </si>
  <si>
    <t xml:space="preserve">  其他公共安全支出</t>
  </si>
  <si>
    <t xml:space="preserve">    2049901</t>
  </si>
  <si>
    <t xml:space="preserve">    其他公共安全支出</t>
  </si>
  <si>
    <t>205</t>
  </si>
  <si>
    <t>教育支出</t>
  </si>
  <si>
    <t xml:space="preserve">  20501</t>
  </si>
  <si>
    <t xml:space="preserve">  教育管理事务</t>
  </si>
  <si>
    <t xml:space="preserve">    2050101</t>
  </si>
  <si>
    <t xml:space="preserve">    行政运行（教育管理事务）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</si>
  <si>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</si>
  <si>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</si>
  <si>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</si>
  <si>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</si>
  <si>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</si>
  <si>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</si>
  <si>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</si>
  <si>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</si>
  <si>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</si>
  <si>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</si>
  <si>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</si>
  <si>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</si>
  <si>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</si>
  <si>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</si>
  <si>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</si>
  <si>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</si>
  <si>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</si>
  <si>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</si>
  <si>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2050305</t>
  </si>
  <si>
    <t xml:space="preserve">    高等职业教育</t>
  </si>
  <si>
    <t xml:space="preserve">    2050399</t>
  </si>
  <si>
    <t xml:space="preserve">    其他职业教育支出</t>
  </si>
  <si>
    <t xml:space="preserve">  20504</t>
  </si>
  <si>
    <t xml:space="preserve">  成人教育</t>
  </si>
  <si>
    <t xml:space="preserve">    2050499</t>
  </si>
  <si>
    <t xml:space="preserve">    其他成人教育支出</t>
  </si>
  <si>
    <t xml:space="preserve">  20507</t>
  </si>
  <si>
    <t xml:space="preserve">  特殊教育</t>
  </si>
  <si>
    <t xml:space="preserve">    2050701</t>
  </si>
  <si>
    <t xml:space="preserve">    特殊学校教育</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</si>
  <si>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</si>
  <si>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</si>
  <si>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</si>
  <si>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</si>
  <si>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</si>
  <si>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</si>
  <si>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</si>
  <si>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</si>
  <si>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 xml:space="preserve">  20599</t>
  </si>
  <si>
    <t xml:space="preserve">  其他教育支出</t>
  </si>
  <si>
    <t xml:space="preserve">    2059999</t>
  </si>
  <si>
    <t xml:space="preserve">    其他教育支出</t>
  </si>
  <si>
    <t>206</t>
  </si>
  <si>
    <t>科学技术支出</t>
  </si>
  <si>
    <t xml:space="preserve">  20601</t>
  </si>
  <si>
    <t xml:space="preserve">  科学技术管理事务</t>
  </si>
  <si>
    <t xml:space="preserve">    2060101</t>
  </si>
  <si>
    <t xml:space="preserve">    行政运行（科学技术管理事务）</t>
  </si>
  <si>
    <t xml:space="preserve">    2060102</t>
  </si>
  <si>
    <t xml:space="preserve">    一般行政管理事务（科学技术管理事务）</t>
  </si>
  <si>
    <t xml:space="preserve">    2060199</t>
  </si>
  <si>
    <t xml:space="preserve">    其他科学技术管理事务支出</t>
  </si>
  <si>
    <t xml:space="preserve">  20603</t>
  </si>
  <si>
    <t xml:space="preserve">  应用研究</t>
  </si>
  <si>
    <t xml:space="preserve">    2060399</t>
  </si>
  <si>
    <t xml:space="preserve">    其他应用研究支出</t>
  </si>
  <si>
    <t xml:space="preserve">  20604</t>
  </si>
  <si>
    <t xml:space="preserve">  技术研究与开发</t>
  </si>
  <si>
    <t xml:space="preserve">    2060404</t>
  </si>
  <si>
    <t xml:space="preserve">    科技成果转化与扩散</t>
  </si>
  <si>
    <t xml:space="preserve">    2060499</t>
  </si>
  <si>
    <t xml:space="preserve">    其他技术研究与开发支出</t>
  </si>
  <si>
    <t xml:space="preserve">  20605</t>
  </si>
  <si>
    <t xml:space="preserve">  科技条件与服务</t>
  </si>
  <si>
    <t xml:space="preserve">    2060501</t>
  </si>
  <si>
    <t xml:space="preserve">    机构运行（科技条件与服务）</t>
  </si>
  <si>
    <t xml:space="preserve">    2060502</t>
  </si>
  <si>
    <t xml:space="preserve">    技术创新服务体系</t>
  </si>
  <si>
    <t xml:space="preserve">    2060503</t>
  </si>
  <si>
    <t xml:space="preserve">    科技条件专项</t>
  </si>
  <si>
    <t xml:space="preserve">    2060599</t>
  </si>
  <si>
    <t xml:space="preserve">    其他科技条件与服务支出</t>
  </si>
  <si>
    <t xml:space="preserve">  20606</t>
  </si>
  <si>
    <t xml:space="preserve">  社会科学</t>
  </si>
  <si>
    <t xml:space="preserve">    2060602</t>
  </si>
  <si>
    <t xml:space="preserve">    社会科学研究</t>
  </si>
  <si>
    <t xml:space="preserve">  20607</t>
  </si>
  <si>
    <t xml:space="preserve">  科学技术普及</t>
  </si>
  <si>
    <t xml:space="preserve">    2060702</t>
  </si>
  <si>
    <t xml:space="preserve">    科普活动</t>
  </si>
  <si>
    <t xml:space="preserve">    2060799</t>
  </si>
  <si>
    <t xml:space="preserve">    其他科学技术普及支出</t>
  </si>
  <si>
    <t xml:space="preserve">  20699</t>
  </si>
  <si>
    <t xml:space="preserve">  其他科学技术支出</t>
  </si>
  <si>
    <t xml:space="preserve">    2069999</t>
  </si>
  <si>
    <t xml:space="preserve">    其他科学技术支出</t>
  </si>
  <si>
    <t>207</t>
  </si>
  <si>
    <t>文化旅游体育与传媒支出</t>
  </si>
  <si>
    <t xml:space="preserve">  20701</t>
  </si>
  <si>
    <t xml:space="preserve">  文化和旅游</t>
  </si>
  <si>
    <t xml:space="preserve">    2070101</t>
  </si>
  <si>
    <t xml:space="preserve">    行政运行（文化和旅游）</t>
  </si>
  <si>
    <t xml:space="preserve">    2070102</t>
  </si>
  <si>
    <t xml:space="preserve">    一般行政管理事务（文化和旅游）</t>
  </si>
  <si>
    <t xml:space="preserve">    2070104</t>
  </si>
  <si>
    <t xml:space="preserve">    图书馆</t>
  </si>
  <si>
    <t xml:space="preserve">    2070105</t>
  </si>
  <si>
    <t xml:space="preserve">    文化展示及纪念机构</t>
  </si>
  <si>
    <t xml:space="preserve">    2070108</t>
  </si>
  <si>
    <t xml:space="preserve">    文化活动</t>
  </si>
  <si>
    <t xml:space="preserve">    2070109</t>
  </si>
  <si>
    <t xml:space="preserve">    群众文化</t>
  </si>
  <si>
    <t xml:space="preserve">    2070110</t>
  </si>
  <si>
    <t xml:space="preserve">    文化和旅游交流与合作</t>
  </si>
  <si>
    <t xml:space="preserve">    2070111</t>
  </si>
  <si>
    <t xml:space="preserve">    文化创作与保护</t>
  </si>
  <si>
    <t xml:space="preserve">    2070112</t>
  </si>
  <si>
    <t xml:space="preserve">    文化和旅游市场管理</t>
  </si>
  <si>
    <t xml:space="preserve">    2070113</t>
  </si>
  <si>
    <t xml:space="preserve">    旅游宣传</t>
  </si>
  <si>
    <t xml:space="preserve">    2070114</t>
  </si>
  <si>
    <t xml:space="preserve">    文化和旅游管理事务</t>
  </si>
  <si>
    <t xml:space="preserve">    2070199</t>
  </si>
  <si>
    <t xml:space="preserve">    其他文化和旅游支出</t>
  </si>
  <si>
    <t xml:space="preserve">  20702</t>
  </si>
  <si>
    <t xml:space="preserve">  文物</t>
  </si>
  <si>
    <t xml:space="preserve">    2070204</t>
  </si>
  <si>
    <t xml:space="preserve">    文物保护</t>
  </si>
  <si>
    <t xml:space="preserve">    2070205</t>
  </si>
  <si>
    <t xml:space="preserve">    博物馆</t>
  </si>
  <si>
    <t xml:space="preserve">  20703</t>
  </si>
  <si>
    <t xml:space="preserve">  体育</t>
  </si>
  <si>
    <t xml:space="preserve">    2070302</t>
  </si>
  <si>
    <t xml:space="preserve">    一般行政管理事务（体育）</t>
  </si>
  <si>
    <t xml:space="preserve">    2070307</t>
  </si>
  <si>
    <t xml:space="preserve">    体育场馆</t>
  </si>
  <si>
    <t xml:space="preserve">    2070308</t>
  </si>
  <si>
    <t xml:space="preserve">    群众体育</t>
  </si>
  <si>
    <t xml:space="preserve">    2070399</t>
  </si>
  <si>
    <t xml:space="preserve">    其他体育支出 </t>
  </si>
  <si>
    <t xml:space="preserve">  20799</t>
  </si>
  <si>
    <t xml:space="preserve">  其他文化旅游体育与传媒支出</t>
  </si>
  <si>
    <t xml:space="preserve">    2079999</t>
  </si>
  <si>
    <t xml:space="preserve">    其他文化旅游体育与传媒支出</t>
  </si>
  <si>
    <t>208</t>
  </si>
  <si>
    <t>社会保障和就业支出</t>
  </si>
  <si>
    <t xml:space="preserve">  20801</t>
  </si>
  <si>
    <t xml:space="preserve">  人力资源和社会保障管理事务</t>
  </si>
  <si>
    <t xml:space="preserve">    2080101</t>
  </si>
  <si>
    <t xml:space="preserve">    行政运行（人力资源和社会保障管理事务）</t>
  </si>
  <si>
    <t xml:space="preserve">    2080102</t>
  </si>
  <si>
    <t xml:space="preserve">    一般行政管理事务（人力资源和社会保障管理事务）</t>
  </si>
  <si>
    <t xml:space="preserve">    2080105</t>
  </si>
  <si>
    <t xml:space="preserve">    劳动保障监察</t>
  </si>
  <si>
    <t xml:space="preserve">    2080106</t>
  </si>
  <si>
    <t xml:space="preserve">    就业管理事务</t>
  </si>
  <si>
    <t xml:space="preserve">    2080109</t>
  </si>
  <si>
    <t xml:space="preserve">    社会保险经办机构</t>
  </si>
  <si>
    <t xml:space="preserve">    2080110</t>
  </si>
  <si>
    <t xml:space="preserve">    劳动关系和维权</t>
  </si>
  <si>
    <t xml:space="preserve">    2080199</t>
  </si>
  <si>
    <t xml:space="preserve">    其他人力资源和社会保障管理事务支出</t>
  </si>
  <si>
    <t xml:space="preserve">  20802</t>
  </si>
  <si>
    <t xml:space="preserve">  民政管理事务</t>
  </si>
  <si>
    <t xml:space="preserve">    2080201</t>
  </si>
  <si>
    <t xml:space="preserve">    行政运行（民政管理事务）</t>
  </si>
  <si>
    <t xml:space="preserve">    2080202</t>
  </si>
  <si>
    <t xml:space="preserve">    一般行政管理事务（民政管理事务）</t>
  </si>
  <si>
    <t xml:space="preserve">    2080206</t>
  </si>
  <si>
    <t xml:space="preserve">    社会组织管理</t>
  </si>
  <si>
    <t xml:space="preserve">    2080207</t>
  </si>
  <si>
    <t xml:space="preserve">    行政区划和地名管理</t>
  </si>
  <si>
    <t xml:space="preserve">    2080208</t>
  </si>
  <si>
    <t xml:space="preserve">    基层政权和社区建设</t>
  </si>
  <si>
    <t xml:space="preserve">    2080299</t>
  </si>
  <si>
    <t xml:space="preserve">    其他民政管理事务支出</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</si>
  <si>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</si>
  <si>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</si>
  <si>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</si>
  <si>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</si>
  <si>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</si>
  <si>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</si>
  <si>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2080503</t>
  </si>
  <si>
    <t xml:space="preserve">    离退休人员管理机构</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</si>
  <si>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</si>
  <si>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</si>
  <si>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</si>
  <si>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</si>
  <si>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</si>
  <si>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</si>
  <si>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20807</t>
  </si>
  <si>
    <t xml:space="preserve">  就业补助</t>
  </si>
  <si>
    <t xml:space="preserve">    2080705</t>
  </si>
  <si>
    <t xml:space="preserve">    公益性岗位补贴</t>
  </si>
  <si>
    <t xml:space="preserve">    2080799</t>
  </si>
  <si>
    <t xml:space="preserve">    其他就业补助支出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</si>
  <si>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</si>
  <si>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</si>
  <si>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</si>
  <si>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</si>
  <si>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</si>
  <si>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</si>
  <si>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</si>
  <si>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</si>
  <si>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</si>
  <si>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</si>
  <si>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</si>
  <si>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</si>
  <si>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</si>
  <si>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</si>
  <si>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</si>
  <si>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</si>
  <si>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</si>
  <si>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</si>
  <si>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</si>
  <si>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</si>
  <si>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2080904</t>
  </si>
  <si>
    <t xml:space="preserve">    退役士兵管理教育</t>
  </si>
  <si>
    <t xml:space="preserve">    2080905</t>
  </si>
  <si>
    <t xml:space="preserve">    军队转业干部安置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</si>
  <si>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</si>
  <si>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</si>
  <si>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</si>
  <si>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</si>
  <si>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</si>
  <si>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</si>
  <si>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</si>
  <si>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</si>
  <si>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2081004</t>
  </si>
  <si>
    <t xml:space="preserve">    殡葬</t>
  </si>
  <si>
    <t xml:space="preserve">    2081006</t>
  </si>
  <si>
    <t xml:space="preserve">    养老服务</t>
  </si>
  <si>
    <t xml:space="preserve">  20811</t>
  </si>
  <si>
    <t xml:space="preserve">  残疾人事业</t>
  </si>
  <si>
    <t xml:space="preserve">    2081101</t>
  </si>
  <si>
    <t xml:space="preserve">    行政运行（残疾人事业）</t>
  </si>
  <si>
    <t xml:space="preserve">    2081102</t>
  </si>
  <si>
    <t xml:space="preserve">    一般行政管理事务（残疾人事业）</t>
  </si>
  <si>
    <t xml:space="preserve">    2081104</t>
  </si>
  <si>
    <t xml:space="preserve">    残疾人康复</t>
  </si>
  <si>
    <t xml:space="preserve">    2081105</t>
  </si>
  <si>
    <t xml:space="preserve">    残疾人就业和扶贫</t>
  </si>
  <si>
    <t xml:space="preserve">    2081106</t>
  </si>
  <si>
    <t xml:space="preserve">    残疾人体育</t>
  </si>
  <si>
    <t xml:space="preserve">    2081107</t>
  </si>
  <si>
    <t xml:space="preserve">    残疾人生活和护理补贴</t>
  </si>
  <si>
    <t xml:space="preserve">    2081199</t>
  </si>
  <si>
    <t xml:space="preserve">    其他残疾人事业支出</t>
  </si>
  <si>
    <t xml:space="preserve">  20816</t>
  </si>
  <si>
    <t xml:space="preserve">  红十字事业</t>
  </si>
  <si>
    <t xml:space="preserve">    2081601</t>
  </si>
  <si>
    <t xml:space="preserve">    行政运行（红十字事业）</t>
  </si>
  <si>
    <t xml:space="preserve">    2081602</t>
  </si>
  <si>
    <t xml:space="preserve">    一般行政管理事务（红十字事业）</t>
  </si>
  <si>
    <t xml:space="preserve">    2081699</t>
  </si>
  <si>
    <t xml:space="preserve">    其他红十字事业支出</t>
  </si>
  <si>
    <t xml:space="preserve">  20819</t>
  </si>
  <si>
    <t xml:space="preserve">  最低生活保障</t>
  </si>
  <si>
    <t xml:space="preserve">    2081901</t>
  </si>
  <si>
    <t xml:space="preserve">    城市最低生活保障金支出</t>
  </si>
  <si>
    <t xml:space="preserve">    2081902</t>
  </si>
  <si>
    <t xml:space="preserve">    农村最低生活保障金支出 </t>
  </si>
  <si>
    <t xml:space="preserve">  20820</t>
  </si>
  <si>
    <t xml:space="preserve">  临时救助</t>
  </si>
  <si>
    <t xml:space="preserve">    2082001</t>
  </si>
  <si>
    <t xml:space="preserve">    临时救助支出</t>
  </si>
  <si>
    <t xml:space="preserve">  20825</t>
  </si>
  <si>
    <t xml:space="preserve">  其他生活救助</t>
  </si>
  <si>
    <t xml:space="preserve">    2082501</t>
  </si>
  <si>
    <t xml:space="preserve">    其他城市生活救助</t>
  </si>
  <si>
    <t xml:space="preserve">    2082502</t>
  </si>
  <si>
    <t xml:space="preserve">    其他农村生活救助</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</si>
  <si>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</si>
  <si>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</si>
  <si>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</si>
  <si>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</si>
  <si>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</si>
  <si>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</si>
  <si>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 xml:space="preserve">    2082699</t>
  </si>
  <si>
    <t xml:space="preserve">    财政对其他养老保险基金的补助</t>
  </si>
  <si>
    <t xml:space="preserve">  20827</t>
  </si>
  <si>
    <t xml:space="preserve">  财政对其他社会保险基金的补助</t>
  </si>
  <si>
    <t xml:space="preserve">    2082799</t>
  </si>
  <si>
    <t xml:space="preserve">    其他财政对社会保险基金的补助</t>
  </si>
  <si>
    <t xml:space="preserve">  20828</t>
  </si>
  <si>
    <t xml:space="preserve">  退役军人管理事务</t>
  </si>
  <si>
    <t xml:space="preserve">    2082801</t>
  </si>
  <si>
    <t xml:space="preserve">    行政运行（退役军人管理事务）</t>
  </si>
  <si>
    <t xml:space="preserve">    2082804</t>
  </si>
  <si>
    <t xml:space="preserve">    拥军优属</t>
  </si>
  <si>
    <t xml:space="preserve">    2082850</t>
  </si>
  <si>
    <t xml:space="preserve">    事业运行（退役军人管理事务）</t>
  </si>
  <si>
    <t xml:space="preserve">    2082899</t>
  </si>
  <si>
    <t xml:space="preserve">    其他退役军人事务管理支出</t>
  </si>
  <si>
    <t xml:space="preserve">  20899</t>
  </si>
  <si>
    <t xml:space="preserve">  其他社会保障和就业支出</t>
  </si>
  <si>
    <t xml:space="preserve">    2089901</t>
  </si>
  <si>
    <t xml:space="preserve">    其他社会保障和就业支出</t>
  </si>
  <si>
    <t>210</t>
  </si>
  <si>
    <t>卫生健康支出</t>
  </si>
  <si>
    <t xml:space="preserve">  21001</t>
  </si>
  <si>
    <t xml:space="preserve">  卫生健康管理支出</t>
  </si>
  <si>
    <t xml:space="preserve">    2100101</t>
  </si>
  <si>
    <t xml:space="preserve">    行政运行（卫生健康管理支出）</t>
  </si>
  <si>
    <t xml:space="preserve">    2100102</t>
  </si>
  <si>
    <t xml:space="preserve">    一般行政管理事务（卫生健康管理支出）</t>
  </si>
  <si>
    <t xml:space="preserve">    2100199</t>
  </si>
  <si>
    <t xml:space="preserve">    其他卫生健康管理事务支出</t>
  </si>
  <si>
    <t xml:space="preserve">  21003</t>
  </si>
  <si>
    <t xml:space="preserve">  基层医疗卫生机构</t>
  </si>
  <si>
    <t xml:space="preserve">    2100301</t>
  </si>
  <si>
    <t xml:space="preserve">    城市社区卫生机构</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</si>
  <si>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</si>
  <si>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</si>
  <si>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</si>
  <si>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</si>
  <si>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</si>
  <si>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</si>
  <si>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</si>
  <si>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</si>
  <si>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</si>
  <si>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</si>
  <si>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2100408</t>
  </si>
  <si>
    <t xml:space="preserve">    基本公共卫生服务</t>
  </si>
  <si>
    <t xml:space="preserve">    2100409</t>
  </si>
  <si>
    <t xml:space="preserve">    重大公共卫生服务</t>
  </si>
  <si>
    <t xml:space="preserve">    2100410</t>
  </si>
  <si>
    <t xml:space="preserve">    突发公共卫生事件应急处理</t>
  </si>
  <si>
    <t xml:space="preserve">    2100499</t>
  </si>
  <si>
    <t xml:space="preserve">    其他公共卫生支出</t>
  </si>
  <si>
    <t xml:space="preserve">  21006</t>
  </si>
  <si>
    <t xml:space="preserve">  中医药</t>
  </si>
  <si>
    <t xml:space="preserve">    2100699</t>
  </si>
  <si>
    <t xml:space="preserve">    其他中医药支出</t>
  </si>
  <si>
    <t xml:space="preserve">  21007</t>
  </si>
  <si>
    <t xml:space="preserve">  计划生育事务</t>
  </si>
  <si>
    <t xml:space="preserve">    2100717</t>
  </si>
  <si>
    <t xml:space="preserve">    计划生育服务</t>
  </si>
  <si>
    <t xml:space="preserve">    2100799</t>
  </si>
  <si>
    <t xml:space="preserve">    其他计划生育事务支出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</si>
  <si>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</si>
  <si>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</si>
  <si>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</si>
  <si>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</si>
  <si>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</si>
  <si>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</si>
  <si>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</si>
  <si>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</si>
  <si>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</si>
  <si>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</si>
  <si>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</si>
  <si>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</si>
  <si>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</si>
  <si>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</si>
  <si>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 xml:space="preserve">  21014</t>
  </si>
  <si>
    <t xml:space="preserve">  优抚对象医疗</t>
  </si>
  <si>
    <t xml:space="preserve">    2101499</t>
  </si>
  <si>
    <t xml:space="preserve">    其他优抚对象医疗支出</t>
  </si>
  <si>
    <t xml:space="preserve">    2105099</t>
  </si>
  <si>
    <t xml:space="preserve">    其他医疗保障管理支出</t>
  </si>
  <si>
    <t xml:space="preserve">  21015</t>
  </si>
  <si>
    <t xml:space="preserve">  医疗保障管理事务</t>
  </si>
  <si>
    <t xml:space="preserve">    2101599</t>
  </si>
  <si>
    <t xml:space="preserve">  21099</t>
  </si>
  <si>
    <t xml:space="preserve">  其他卫生健康支出</t>
  </si>
  <si>
    <t xml:space="preserve">    2109901</t>
  </si>
  <si>
    <t xml:space="preserve">    其他卫生健康支出</t>
  </si>
  <si>
    <t>节能环保支出</t>
  </si>
  <si>
    <t xml:space="preserve">  21199</t>
  </si>
  <si>
    <t xml:space="preserve">  其他节能环保支出</t>
  </si>
  <si>
    <t xml:space="preserve">    2119901</t>
  </si>
  <si>
    <t xml:space="preserve">    其他节能环保支出</t>
  </si>
  <si>
    <t>212</t>
  </si>
  <si>
    <t>城乡社区支出</t>
  </si>
  <si>
    <t xml:space="preserve">  21201</t>
  </si>
  <si>
    <t xml:space="preserve">  城乡社区管理事务</t>
  </si>
  <si>
    <t xml:space="preserve">    2120101</t>
  </si>
  <si>
    <t xml:space="preserve">    行政运行（城乡社区管理事务）</t>
  </si>
  <si>
    <t xml:space="preserve">    2120102</t>
  </si>
  <si>
    <t xml:space="preserve">    一般行政管理事务（城乡社区管理事务）</t>
  </si>
  <si>
    <t xml:space="preserve">    2120104</t>
  </si>
  <si>
    <t xml:space="preserve">    城管执法</t>
  </si>
  <si>
    <t xml:space="preserve">    2120109</t>
  </si>
  <si>
    <t xml:space="preserve">    住宅建设与房地产市场监管</t>
  </si>
  <si>
    <t xml:space="preserve">    2120199</t>
  </si>
  <si>
    <t xml:space="preserve">    其他城乡社区管理事务支出</t>
  </si>
  <si>
    <t xml:space="preserve">  21203</t>
  </si>
  <si>
    <t xml:space="preserve">  城乡社区公共设施</t>
  </si>
  <si>
    <t xml:space="preserve">    2120303</t>
  </si>
  <si>
    <t xml:space="preserve">    小城镇基础设施建设</t>
  </si>
  <si>
    <t xml:space="preserve">    2120399</t>
  </si>
  <si>
    <t xml:space="preserve">    其他城乡社区公共设施支出</t>
  </si>
  <si>
    <t xml:space="preserve">  21205</t>
  </si>
  <si>
    <t xml:space="preserve">  城乡社区环境卫生</t>
  </si>
  <si>
    <t xml:space="preserve">    2120501</t>
  </si>
  <si>
    <t xml:space="preserve">    城乡社区环境卫生</t>
  </si>
  <si>
    <t xml:space="preserve">  21206</t>
  </si>
  <si>
    <t xml:space="preserve">  建设市场管理与监督</t>
  </si>
  <si>
    <t xml:space="preserve">    2120601</t>
  </si>
  <si>
    <t xml:space="preserve">    建设市场管理与监督</t>
  </si>
  <si>
    <t xml:space="preserve">  21208</t>
  </si>
  <si>
    <t xml:space="preserve">  国有土地使用权出让收入安排的支出</t>
  </si>
  <si>
    <t xml:space="preserve">    2120802</t>
  </si>
  <si>
    <t xml:space="preserve">    土地开发支出（国有土地使用权出让收入安排的支出）</t>
  </si>
  <si>
    <t xml:space="preserve">    2120899</t>
  </si>
  <si>
    <t xml:space="preserve">    其他国有土地使用权出让收入安排的支出</t>
  </si>
  <si>
    <t xml:space="preserve">  21299</t>
  </si>
  <si>
    <t xml:space="preserve">  其他城乡社区支出</t>
  </si>
  <si>
    <t xml:space="preserve">    2129901</t>
  </si>
  <si>
    <t xml:space="preserve">    其他城乡社区支出</t>
  </si>
  <si>
    <t>农林水支出</t>
  </si>
  <si>
    <t xml:space="preserve">  21301</t>
  </si>
  <si>
    <t xml:space="preserve">  农业农村</t>
  </si>
  <si>
    <t xml:space="preserve">    2130102</t>
  </si>
  <si>
    <t xml:space="preserve">    2130104</t>
  </si>
  <si>
    <t xml:space="preserve">    2130199</t>
  </si>
  <si>
    <t xml:space="preserve">    其他农林业农村支出</t>
  </si>
  <si>
    <t xml:space="preserve">  21303</t>
  </si>
  <si>
    <t xml:space="preserve">  水利</t>
  </si>
  <si>
    <t xml:space="preserve">    2130399</t>
  </si>
  <si>
    <t xml:space="preserve">    其他水利支出</t>
  </si>
  <si>
    <t xml:space="preserve">  21305</t>
  </si>
  <si>
    <t xml:space="preserve">  扶贫</t>
  </si>
  <si>
    <t xml:space="preserve">    2130599</t>
  </si>
  <si>
    <t xml:space="preserve">    其他扶贫支出</t>
  </si>
  <si>
    <t xml:space="preserve">  21399</t>
  </si>
  <si>
    <t xml:space="preserve">  其他农林水支出</t>
  </si>
  <si>
    <t xml:space="preserve">    2139999</t>
  </si>
  <si>
    <t xml:space="preserve">    其他农林水支出</t>
  </si>
  <si>
    <t>215</t>
  </si>
  <si>
    <t>资源勘探工业信息等支出</t>
  </si>
  <si>
    <t xml:space="preserve">  21503</t>
  </si>
  <si>
    <t xml:space="preserve">  建筑业</t>
  </si>
  <si>
    <t xml:space="preserve">    2150399</t>
  </si>
  <si>
    <t xml:space="preserve">    其他建筑业支出</t>
  </si>
  <si>
    <t xml:space="preserve">  21505</t>
  </si>
  <si>
    <t xml:space="preserve">    2150599</t>
  </si>
  <si>
    <t xml:space="preserve">  21508</t>
  </si>
  <si>
    <t xml:space="preserve">  支持中小企业发展和管理支出</t>
  </si>
  <si>
    <t xml:space="preserve">    2150805</t>
  </si>
  <si>
    <t xml:space="preserve">    中小企业发展专项</t>
  </si>
  <si>
    <t xml:space="preserve">    2150899</t>
  </si>
  <si>
    <t xml:space="preserve">    其他支持中小企业发展和管理支出</t>
  </si>
  <si>
    <t xml:space="preserve">  21599</t>
  </si>
  <si>
    <t xml:space="preserve">  其他资源勘探工业信息等支出</t>
  </si>
  <si>
    <t xml:space="preserve">    2159999</t>
  </si>
  <si>
    <t xml:space="preserve">    其他资源勘探信息等支出</t>
  </si>
  <si>
    <t>216</t>
  </si>
  <si>
    <t>商业服务业等支出</t>
  </si>
  <si>
    <t xml:space="preserve">  21602</t>
  </si>
  <si>
    <t xml:space="preserve">  商业流通事务</t>
  </si>
  <si>
    <t xml:space="preserve">    2160299</t>
  </si>
  <si>
    <t xml:space="preserve">    其他商业流通事务支出</t>
  </si>
  <si>
    <t xml:space="preserve">  21699</t>
  </si>
  <si>
    <t xml:space="preserve">    2169999</t>
  </si>
  <si>
    <t>217</t>
  </si>
  <si>
    <t>金融支出</t>
  </si>
  <si>
    <t xml:space="preserve">  21701</t>
  </si>
  <si>
    <t xml:space="preserve">  金融部门行政支出</t>
  </si>
  <si>
    <t xml:space="preserve">    2170101</t>
  </si>
  <si>
    <t xml:space="preserve">    行政运行（金融部门行政支出）</t>
  </si>
  <si>
    <t xml:space="preserve">    2170102</t>
  </si>
  <si>
    <t xml:space="preserve">    一般行政管理事务（金融部门行政支出）</t>
  </si>
  <si>
    <t xml:space="preserve">    2170150</t>
  </si>
  <si>
    <t xml:space="preserve">    事业运行（金融部门行政支出）</t>
  </si>
  <si>
    <t xml:space="preserve">  21702</t>
  </si>
  <si>
    <t xml:space="preserve">  金融部门监管支出</t>
  </si>
  <si>
    <t xml:space="preserve">    2170299</t>
  </si>
  <si>
    <t xml:space="preserve">    金融部门其他监管支出</t>
  </si>
  <si>
    <t xml:space="preserve">  21703</t>
  </si>
  <si>
    <t xml:space="preserve">  金融发展支出</t>
  </si>
  <si>
    <t xml:space="preserve">    2170399</t>
  </si>
  <si>
    <t xml:space="preserve">    其他金融发展支出</t>
  </si>
  <si>
    <t xml:space="preserve">  21799</t>
  </si>
  <si>
    <t xml:space="preserve">  其他金融支出</t>
  </si>
  <si>
    <t xml:space="preserve">    2179999</t>
  </si>
  <si>
    <t xml:space="preserve">    其他金融支出</t>
  </si>
  <si>
    <t>219</t>
  </si>
  <si>
    <t>援助其他地区支出</t>
  </si>
  <si>
    <t xml:space="preserve">  21999</t>
  </si>
  <si>
    <t xml:space="preserve">  其他支出（援助其他地区支出）</t>
  </si>
  <si>
    <t>220</t>
  </si>
  <si>
    <t>自然资源海洋气象支出</t>
  </si>
  <si>
    <t xml:space="preserve">  22001</t>
  </si>
  <si>
    <t xml:space="preserve">  自然资源事务</t>
  </si>
  <si>
    <t xml:space="preserve">    2200101</t>
  </si>
  <si>
    <t xml:space="preserve">    行政运行（自然资源事务）</t>
  </si>
  <si>
    <t xml:space="preserve">    2200102</t>
  </si>
  <si>
    <t xml:space="preserve">    一般行政管理事务（自然资源事务）</t>
  </si>
  <si>
    <t xml:space="preserve">    2200150</t>
  </si>
  <si>
    <t xml:space="preserve">    事业运行（自然资源事务）</t>
  </si>
  <si>
    <t>221</t>
  </si>
  <si>
    <t>住房保障支出</t>
  </si>
  <si>
    <t xml:space="preserve">  22103</t>
  </si>
  <si>
    <t xml:space="preserve">  城乡社区住宅</t>
  </si>
  <si>
    <t xml:space="preserve">    2210399</t>
  </si>
  <si>
    <t xml:space="preserve">    其他城乡社区住宅支出</t>
  </si>
  <si>
    <t>224</t>
  </si>
  <si>
    <t>灾害防治及应急管理支出</t>
  </si>
  <si>
    <t xml:space="preserve">  22401</t>
  </si>
  <si>
    <t xml:space="preserve">  应急管理事务</t>
  </si>
  <si>
    <t xml:space="preserve">    2240101</t>
  </si>
  <si>
    <t xml:space="preserve">    行政运行（应急管理事务）</t>
  </si>
  <si>
    <t xml:space="preserve">    2240102</t>
  </si>
  <si>
    <t xml:space="preserve">    2240106</t>
  </si>
  <si>
    <t xml:space="preserve">    安全监管</t>
  </si>
  <si>
    <t xml:space="preserve">    2240150</t>
  </si>
  <si>
    <t xml:space="preserve">    事业运行（应急管理事务）</t>
  </si>
  <si>
    <t xml:space="preserve">  22402</t>
  </si>
  <si>
    <t xml:space="preserve">  消防事务</t>
  </si>
  <si>
    <t xml:space="preserve">    2240299</t>
  </si>
  <si>
    <t xml:space="preserve">    其他消防事务支出</t>
  </si>
  <si>
    <t xml:space="preserve">  22406</t>
  </si>
  <si>
    <t xml:space="preserve">  自然灾害防治</t>
  </si>
  <si>
    <t xml:space="preserve">    2240601</t>
  </si>
  <si>
    <t xml:space="preserve">    地质灾害防治</t>
  </si>
  <si>
    <t>227</t>
  </si>
  <si>
    <t>预备费</t>
  </si>
  <si>
    <t>229</t>
  </si>
  <si>
    <t>其他支出</t>
  </si>
  <si>
    <t xml:space="preserve">  22960</t>
  </si>
  <si>
    <t xml:space="preserve">  彩票公益金及对应专项债务收入安排的支出</t>
  </si>
  <si>
    <t xml:space="preserve">    2296002</t>
  </si>
  <si>
    <t xml:space="preserve">    用于社会福利的彩票公益金支出</t>
  </si>
  <si>
    <t xml:space="preserve">    2296003</t>
  </si>
  <si>
    <t xml:space="preserve">    用于体育事业的彩票公益金支出</t>
  </si>
  <si>
    <t xml:space="preserve">    2296006</t>
  </si>
  <si>
    <t xml:space="preserve">    用于残疾人事业的彩票公益金支出</t>
  </si>
  <si>
    <t xml:space="preserve">  22999</t>
  </si>
  <si>
    <t xml:space="preserve">  其他支出</t>
  </si>
  <si>
    <t xml:space="preserve">    229901</t>
  </si>
  <si>
    <t xml:space="preserve">    其他支出</t>
  </si>
  <si>
    <t>232</t>
  </si>
  <si>
    <t>债务付息支出</t>
  </si>
  <si>
    <t xml:space="preserve">  23203</t>
  </si>
  <si>
    <t xml:space="preserve">  地方政府一般债务付息支出</t>
  </si>
  <si>
    <t xml:space="preserve">    2320301</t>
  </si>
  <si>
    <t xml:space="preserve">    地方政府一般债券付息支出</t>
  </si>
  <si>
    <t xml:space="preserve">  23204</t>
  </si>
  <si>
    <t xml:space="preserve">  地方政府专项债务付息支出</t>
  </si>
  <si>
    <t xml:space="preserve">    2320411</t>
  </si>
  <si>
    <t xml:space="preserve">    国有土地使用权出让金债务付息支出</t>
  </si>
  <si>
    <t>233</t>
  </si>
  <si>
    <t>债务发行费用支出</t>
  </si>
  <si>
    <t xml:space="preserve">  23303</t>
  </si>
  <si>
    <t xml:space="preserve">  地方政府一般债务发行费用支出</t>
  </si>
  <si>
    <t xml:space="preserve">  23304</t>
  </si>
  <si>
    <t xml:space="preserve">  地方政府专项债务发行费用支出</t>
  </si>
  <si>
    <t xml:space="preserve">    2330411</t>
  </si>
  <si>
    <t xml:space="preserve">    国有土地使用权出让金债务发行费用支出</t>
  </si>
  <si>
    <t xml:space="preserve">表四 </t>
    <phoneticPr fontId="4" type="noConversion"/>
  </si>
  <si>
    <t>2020年一般公共预算本级基本支出决算表</t>
  </si>
  <si>
    <t>2020年一般公共预算税收返还和转移支付决算表</t>
    <phoneticPr fontId="4" type="noConversion"/>
  </si>
  <si>
    <t>表五</t>
  </si>
  <si>
    <t>支出项目</t>
  </si>
  <si>
    <t>一、税收返还支出</t>
  </si>
  <si>
    <t>二、一般性转移支付</t>
  </si>
  <si>
    <t>2020年决算</t>
    <phoneticPr fontId="4" type="noConversion"/>
  </si>
  <si>
    <t>表六</t>
  </si>
  <si>
    <t>2020年上城区政府性基金收入决算表</t>
    <phoneticPr fontId="4" type="noConversion"/>
  </si>
  <si>
    <t>收入项目</t>
  </si>
  <si>
    <t>一、彩票公益金收入</t>
  </si>
  <si>
    <t>二、彩票发行机构和彩票销售机构的业务费用</t>
  </si>
  <si>
    <t>三、国有土地使用权出让收入</t>
  </si>
  <si>
    <t>四、其他政府性基金收入</t>
  </si>
  <si>
    <t>本年政府性基金收入小计</t>
  </si>
  <si>
    <t>省市补助收入</t>
  </si>
  <si>
    <t xml:space="preserve">    其中：土地出让收入</t>
  </si>
  <si>
    <t xml:space="preserve">         抗疫特别国债收入</t>
  </si>
  <si>
    <t>债务转贷收入</t>
  </si>
  <si>
    <t>调入资金</t>
  </si>
  <si>
    <t>上年基金结余收入</t>
  </si>
  <si>
    <t xml:space="preserve"> 其中:省市补助结余</t>
  </si>
  <si>
    <t>收入总计</t>
  </si>
  <si>
    <t>2020年上城区政府性基金支出决算表</t>
    <phoneticPr fontId="4" type="noConversion"/>
  </si>
  <si>
    <t>一、其他政府性基金及对应专项债务收入安排的支出</t>
  </si>
  <si>
    <t>二、彩票发行销售机构业务费安排的支出</t>
  </si>
  <si>
    <t>三、彩票公益金安排的支出</t>
  </si>
  <si>
    <t>四、地方政府专项债务付息及发行费用支出</t>
  </si>
  <si>
    <t>五、国有土地使用权出让收入安排的支出</t>
  </si>
  <si>
    <t>本年政府性基金支出小计</t>
  </si>
  <si>
    <t>省市补助支出</t>
  </si>
  <si>
    <t xml:space="preserve">  其中：土地出让支出</t>
  </si>
  <si>
    <t xml:space="preserve">       抗疫特别国债安排的支出</t>
  </si>
  <si>
    <t>地方债还本支出</t>
  </si>
  <si>
    <t>本级调出资金</t>
  </si>
  <si>
    <t>省市补助调出资金</t>
  </si>
  <si>
    <t>基金滚存结余</t>
  </si>
  <si>
    <t>其中:省市补助结余</t>
  </si>
  <si>
    <t>支出总计</t>
  </si>
  <si>
    <t>表七</t>
    <phoneticPr fontId="4" type="noConversion"/>
  </si>
  <si>
    <t>表八</t>
    <phoneticPr fontId="4" type="noConversion"/>
  </si>
  <si>
    <t>2020年基金转移支付决算表</t>
    <phoneticPr fontId="4" type="noConversion"/>
  </si>
  <si>
    <t>一、基金转移支付</t>
  </si>
  <si>
    <t xml:space="preserve">表九 </t>
    <phoneticPr fontId="4" type="noConversion"/>
  </si>
  <si>
    <t>2020年上城区国有资本经营预算收入决算表</t>
    <phoneticPr fontId="4" type="noConversion"/>
  </si>
  <si>
    <t>收  入  项  目</t>
  </si>
  <si>
    <t>2020年
预期数</t>
  </si>
  <si>
    <t>为预期数（%）</t>
  </si>
  <si>
    <t>一、国有资本经营收入</t>
  </si>
  <si>
    <t>1、利润收入</t>
  </si>
  <si>
    <t>2、股利、股息收入</t>
  </si>
  <si>
    <t>3、清算收入</t>
  </si>
  <si>
    <t>本年收入合计</t>
  </si>
  <si>
    <t>上年结余</t>
  </si>
  <si>
    <t>收  入  总  计</t>
  </si>
  <si>
    <t>表十</t>
  </si>
  <si>
    <t>2020年上城区国有资本经营预算支出决算表</t>
    <phoneticPr fontId="4" type="noConversion"/>
  </si>
  <si>
    <t>支  出  项  目</t>
  </si>
  <si>
    <t>2020年
预算数</t>
  </si>
  <si>
    <t>为预算数（%）</t>
  </si>
  <si>
    <t>一、国有资本经营预算支出</t>
  </si>
  <si>
    <t>1、国有企业资本金注入</t>
  </si>
  <si>
    <t xml:space="preserve">   支持科技进步支出</t>
  </si>
  <si>
    <t>本年支出合计</t>
  </si>
  <si>
    <t>调出资金</t>
  </si>
  <si>
    <t>表十一</t>
  </si>
  <si>
    <t>2020年上城区社会保险基金收入决算表</t>
    <phoneticPr fontId="4" type="noConversion"/>
  </si>
  <si>
    <t xml:space="preserve">一、社会保险基金收入  </t>
  </si>
  <si>
    <t xml:space="preserve">    1、机关事业单位基本养老保险基金收入</t>
  </si>
  <si>
    <t xml:space="preserve">      机关事业单位基本养老保险费收入</t>
  </si>
  <si>
    <t>社会保险基金收入合计</t>
  </si>
  <si>
    <t>机关事业单位基本养老保险基金转移收入</t>
  </si>
  <si>
    <t>机关事业单位基本养老保险基金利息收入</t>
  </si>
  <si>
    <t>其他收入</t>
  </si>
  <si>
    <t>财政补助收入</t>
  </si>
  <si>
    <t xml:space="preserve">    其中:省市补助结余</t>
  </si>
  <si>
    <t>表十二</t>
  </si>
  <si>
    <t>2020年上城区社会保险基金支出决算表</t>
    <phoneticPr fontId="4" type="noConversion"/>
  </si>
  <si>
    <t>一、社会保险基金支出</t>
  </si>
  <si>
    <t xml:space="preserve">    1、机关事业单位基本养老保险基金支出</t>
  </si>
  <si>
    <t xml:space="preserve">    基本养老金支出</t>
  </si>
  <si>
    <t xml:space="preserve">    2、转移性支出</t>
  </si>
  <si>
    <t>社会保险基金支出合计</t>
  </si>
  <si>
    <t>本年结余</t>
  </si>
  <si>
    <t>支  出  总  计</t>
  </si>
  <si>
    <t>上城区为财政体制的最底级，不存在“税收返还支出”和“一般性转移支付”支出、“政府性基金转移支付”。</t>
    <phoneticPr fontId="4" type="noConversion"/>
  </si>
  <si>
    <t>2020年上城区政府债务情况</t>
    <phoneticPr fontId="4" type="noConversion"/>
  </si>
  <si>
    <t>2020年上城区政府预算绩效管理情况</t>
    <phoneticPr fontId="4" type="noConversion"/>
  </si>
  <si>
    <t>2020年度一般公共预算“三公”经费决算情况</t>
    <phoneticPr fontId="4" type="noConversion"/>
  </si>
  <si>
    <t>2020年一般公共预算支出决算明细表（功能科目）</t>
    <phoneticPr fontId="4" type="noConversion"/>
  </si>
  <si>
    <t>2019年决算</t>
    <phoneticPr fontId="4" type="noConversion"/>
  </si>
  <si>
    <t>政府经济科目</t>
  </si>
  <si>
    <t>完成预算%</t>
  </si>
  <si>
    <t>合    计</t>
  </si>
  <si>
    <t>机关工资福利支出</t>
  </si>
  <si>
    <t>机关商品和服务支出</t>
  </si>
  <si>
    <t>对事业单位经常性补助</t>
  </si>
  <si>
    <t xml:space="preserve">        2020年，经省财政核定，区人大常委会通过，全区地方政府债务限额78.44亿元，截至2020年底，全区地方政府债务余额为68.625亿元。其中，一般债务余额为38.23亿元，专项债务余额为30.395万元，均控制在批准的债务限额内。当年新增地方政府转贷收入9.5亿元主要用于老旧小区综合改造提升等项目。上述债务余额情况与向区人代会报告的执行数一致。</t>
    <phoneticPr fontId="4" type="noConversion"/>
  </si>
  <si>
    <t xml:space="preserve">        为加强财政支出管理，提高财政资金使用效益，贯彻落实全面实施预算绩效管理的要求，上城区全年纳入绩效管理项目428个，涉及财政资金16.06亿元。重点完成营商环境智能管理经费、创新创业大赛支持经费、社会组织培育经费等多个项目的绩效评价工作。</t>
    <phoneticPr fontId="4" type="noConversion"/>
  </si>
  <si>
    <t>其他支出</t>
    <phoneticPr fontId="4" type="noConversion"/>
  </si>
  <si>
    <t xml:space="preserve">    对民间非营利组织和群众性自治组织补贴</t>
    <phoneticPr fontId="4" type="noConversion"/>
  </si>
  <si>
    <t>2020年预算</t>
  </si>
  <si>
    <t>2020年决算</t>
  </si>
  <si>
    <t xml:space="preserve">    工资津补贴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</si>
  <si>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</si>
  <si>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</si>
  <si>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</si>
  <si>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</si>
  <si>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</si>
  <si>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</si>
  <si>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</si>
  <si>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</si>
  <si>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</si>
  <si>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</si>
  <si>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</si>
  <si>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</si>
  <si>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机关资本性支出</t>
  </si>
  <si>
    <t xml:space="preserve">    设备购置</t>
  </si>
  <si>
    <t xml:space="preserve">    其他资本性支出</t>
  </si>
  <si>
    <t xml:space="preserve">    工资福利支出</t>
  </si>
  <si>
    <t xml:space="preserve">    商品和服务支出</t>
  </si>
  <si>
    <t xml:space="preserve">    其他对事业单位补助</t>
  </si>
  <si>
    <t>对事业单位资本性补助</t>
  </si>
  <si>
    <t xml:space="preserve">    资本性支出（一）</t>
  </si>
  <si>
    <t>对个人和家庭的补助</t>
  </si>
  <si>
    <t xml:space="preserve">    社会福利和救助</t>
  </si>
  <si>
    <t xml:space="preserve">    离退休费</t>
  </si>
  <si>
    <t xml:space="preserve">    其他对个人和家庭的补助</t>
  </si>
  <si>
    <t>转移支付和税收返还说明</t>
    <phoneticPr fontId="4" type="noConversion"/>
  </si>
  <si>
    <t xml:space="preserve">1.“三公”经费一般公共预算财政拨款支出决算总体情况说明。
        2020年度“三公”经费一般公共预算财政拨款支出预算为3633万元，支出决算为2424.53万元，完成预算的66.74%，其中：因公出国（境）费用支出决算为95.78万元，完成预算的13.3%；公务用车购置及运行维护费支出决算为2206万元，完成预算的92.11%；公务接待费支出决算为122.75万元，完成预算的23.7%。2020年度“三公”经费支出决算数小于预算数的主要原因是我区积极贯彻落实中央和省委、市委的各项规定和要求，坚持勤俭节约，集中力量办大事，反对铺张浪费，开展公车改革。严格规范各项规定支出的范围、标准、审批程序及支付方式，控制“三公”经费支出规模，大力压缩公务经费支出。
2.“三公”经费一般公共预算财政拨款支出决算具体情况说明。
      2020年度“三公”经费一般公共预算财政拨款支出决算数比2019年减少966.96元，下降28.51%，其中：
（1）因公出国（境）费用：根据外事部门安排的因公出国计划和实际工作需要，2020年度因公出国（境）费用决算95.78万元，比上年决算数减少88.65%。主要用于机关及下属预算单位人员的公务出国（境）的住宿费、国际旅费、培训费、公杂费等支出。下降原因主要为2020年国际疫情影响，全年使用一般公共预算财政拨款组织因公出国（境）团组数及因公出国（境）累计人次大幅降低。
（2）公务接待费：2020年度公务接待费决算122.75万元，比上年决算数减少52.87%。原因是公务接待批次及人次减少。主要用于接待各部门和各级各类工作检查，行业、部门间业务往来、考察洽谈项目、开展招才引资活动等支出。
（3）公务用车购置及运行维护费：2020年度公务用车购置及运行维护费决算2206万元，比上年决算数下降3.54%。其中，公务用车购置支出780.49万元（含购置税等附加费用），主要用于经批准购置的公务用车；公务用车运行维护费支出1425.51万元，主要用于全区公务用车租用费、燃料费、维修费、过路过桥费、保险费、安全奖励费用等支出。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</si>
</sst>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76" formatCode="#,##0_);[Red]\(#,##0\)"/>
    <numFmt numFmtId="177" formatCode="0.0_);[Red]\(0.0\)"/>
    <numFmt numFmtId="178" formatCode="#,##0_ "/>
    <numFmt numFmtId="179" formatCode="#,##0.0_);[Red]\(#,##0.0\)"/>
    <numFmt numFmtId="180" formatCode="#,##0.00_);[Red]\(#,##0.00\)"/>
    <numFmt numFmtId="181" formatCode="#,##0.0_ "/>
    <numFmt numFmtId="182" formatCode="0_ "/>
    <numFmt numFmtId="183" formatCode="0.00_ "/>
    <numFmt numFmtId="184" formatCode="0.0"/>
  </numFmts>
  <fonts count="15">
    <font>
      <sz val="11"/>
      <color theme="1"/>
      <name val="等线"/>
      <family val="2"/>
      <scheme val="minor"/>
    </font>
    <font>
      <sz val="11"/>
      <color theme="1"/>
      <name val="等线"/>
      <family val="2"/>
      <scheme val="minor"/>
    </font>
    <font>
      <sz val="12"/>
      <name val="宋体"/>
      <family val="3"/>
      <charset val="134"/>
    </font>
    <font>
      <b/>
      <sz val="10"/>
      <name val="等线"/>
      <family val="3"/>
      <charset val="134"/>
      <scheme val="minor"/>
    </font>
    <font>
      <sz val="9"/>
      <name val="等线"/>
      <family val="3"/>
      <charset val="134"/>
      <scheme val="minor"/>
    </font>
    <font>
      <b/>
      <sz val="9"/>
      <name val="等线"/>
      <family val="3"/>
      <charset val="134"/>
      <scheme val="minor"/>
    </font>
    <font>
      <b/>
      <sz val="10"/>
      <name val="楷体_GB2312"/>
      <family val="3"/>
      <charset val="134"/>
    </font>
    <font>
      <b/>
      <sz val="14"/>
      <name val="黑体"/>
      <family val="3"/>
      <charset val="134"/>
    </font>
    <font>
      <b/>
      <sz val="10"/>
      <name val="宋体"/>
      <family val="3"/>
      <charset val="134"/>
    </font>
    <font>
      <b/>
      <sz val="11"/>
      <color theme="1"/>
      <name val="等线"/>
      <family val="3"/>
      <charset val="134"/>
      <scheme val="minor"/>
    </font>
    <font>
      <sz val="12"/>
      <color rgb="FF030303"/>
      <name val="Microsoft Yahei"/>
      <family val="2"/>
      <charset val="134"/>
    </font>
    <font>
      <b/>
      <sz val="12"/>
      <color rgb="FF030303"/>
      <name val="Microsoft Yahei"/>
      <family val="2"/>
      <charset val="134"/>
    </font>
    <font>
      <sz val="12"/>
      <color theme="1"/>
      <name val="Microsoft Yahei"/>
      <family val="2"/>
      <charset val="134"/>
    </font>
    <font>
      <sz val="16"/>
      <color theme="1"/>
      <name val="等线"/>
      <family val="2"/>
      <scheme val="minor"/>
    </font>
    <font>
      <b/>
      <sz val="18"/>
      <color rgb="FF030303"/>
      <name val="Microsoft Yahei"/>
      <family val="2"/>
      <charset val="13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s>
  <cellStyleXfs count="6">
    <xf numFmtId="0" fontId="0" fillId="0" borderId="0"/>
    <xf numFmtId="9" fontId="1" fillId="0" borderId="0" applyFont="0" applyFill="0" applyBorder="0" applyAlignment="0" applyProtection="0">
      <alignment vertical="center"/>
    </xf>
    <xf numFmtId="0" fontId="2" fillId="0" borderId="0">
      <alignment vertical="center"/>
    </xf>
    <xf numFmtId="0" fontId="2" fillId="0" borderId="0"/>
    <xf numFmtId="0" fontId="2" fillId="0" borderId="0"/>
    <xf numFmtId="43" fontId="1" fillId="0" borderId="0" applyFont="0" applyFill="0" applyBorder="0" applyAlignment="0" applyProtection="0">
      <alignment vertical="center"/>
    </xf>
  </cellStyleXfs>
  <cellXfs count="70">
    <xf numFmtId="0" fontId="0" fillId="0" borderId="0" xfId="0"/>
    <xf numFmtId="0" fontId="3" fillId="0" borderId="1" xfId="2" applyFont="1" applyBorder="1" applyAlignment="1" applyProtection="1">
      <alignment horizontal="center" vertical="center" wrapText="1"/>
      <protection locked="0"/>
    </xf>
    <xf numFmtId="176" fontId="3" fillId="0" borderId="1" xfId="2" applyNumberFormat="1" applyFont="1" applyBorder="1" applyAlignment="1">
      <alignment horizontal="center" vertical="center" wrapText="1"/>
    </xf>
    <xf numFmtId="0" fontId="3" fillId="0" borderId="1" xfId="2" applyFont="1" applyBorder="1" applyAlignment="1" applyProtection="1">
      <alignment horizontal="left" vertical="center"/>
      <protection locked="0"/>
    </xf>
    <xf numFmtId="176" fontId="3" fillId="0" borderId="1" xfId="2" applyNumberFormat="1" applyFont="1" applyBorder="1" applyAlignment="1">
      <alignment horizontal="right" vertical="center"/>
    </xf>
    <xf numFmtId="177" fontId="3" fillId="0" borderId="1" xfId="1" applyNumberFormat="1" applyFont="1" applyFill="1" applyBorder="1" applyAlignment="1">
      <alignment horizontal="right" vertical="center"/>
    </xf>
    <xf numFmtId="0" fontId="3" fillId="0" borderId="1" xfId="2" applyFont="1" applyBorder="1" applyProtection="1">
      <alignment vertical="center"/>
      <protection locked="0"/>
    </xf>
    <xf numFmtId="176" fontId="3" fillId="0" borderId="1" xfId="2" applyNumberFormat="1" applyFont="1" applyBorder="1" applyAlignment="1" applyProtection="1">
      <alignment horizontal="right" vertical="center"/>
      <protection locked="0"/>
    </xf>
    <xf numFmtId="178" fontId="3" fillId="0" borderId="1" xfId="2" applyNumberFormat="1" applyFont="1" applyBorder="1" applyAlignment="1">
      <alignment horizontal="right" vertical="center"/>
    </xf>
    <xf numFmtId="0" fontId="3" fillId="0" borderId="1" xfId="2" applyFont="1" applyBorder="1" applyAlignment="1" applyProtection="1">
      <alignment horizontal="center" vertical="center"/>
      <protection locked="0"/>
    </xf>
    <xf numFmtId="0" fontId="3" fillId="0" borderId="1" xfId="2" applyFont="1" applyBorder="1">
      <alignment vertical="center"/>
    </xf>
    <xf numFmtId="0" fontId="3" fillId="0" borderId="1" xfId="2" applyFont="1" applyBorder="1" applyAlignment="1">
      <alignment horizontal="center" vertical="center"/>
    </xf>
    <xf numFmtId="0" fontId="3" fillId="0" borderId="1" xfId="2" applyFont="1" applyBorder="1" applyAlignment="1">
      <alignment horizontal="left" vertical="center"/>
    </xf>
    <xf numFmtId="0" fontId="3" fillId="0" borderId="1" xfId="2" applyFont="1" applyBorder="1" applyAlignment="1">
      <alignment vertical="center" wrapText="1"/>
    </xf>
    <xf numFmtId="0" fontId="0" fillId="0" borderId="0" xfId="0" applyAlignment="1">
      <alignment wrapText="1"/>
    </xf>
    <xf numFmtId="0" fontId="5" fillId="0" borderId="0" xfId="2" applyFont="1">
      <alignment vertical="center"/>
    </xf>
    <xf numFmtId="0" fontId="5" fillId="0" borderId="2" xfId="2" applyFont="1" applyBorder="1">
      <alignment vertical="center"/>
    </xf>
    <xf numFmtId="0" fontId="3" fillId="0" borderId="1" xfId="3" applyFont="1" applyBorder="1" applyAlignment="1">
      <alignment vertical="center"/>
    </xf>
    <xf numFmtId="0" fontId="6" fillId="0" borderId="1" xfId="3" applyFont="1" applyBorder="1" applyAlignment="1">
      <alignment vertical="center"/>
    </xf>
    <xf numFmtId="0" fontId="7" fillId="0" borderId="0" xfId="0" applyFont="1" applyAlignment="1">
      <alignment horizontal="center" vertical="center" wrapText="1" shrinkToFit="1"/>
    </xf>
    <xf numFmtId="0" fontId="8" fillId="0" borderId="0" xfId="0" applyFont="1" applyAlignment="1">
      <alignment horizontal="left" vertical="center"/>
    </xf>
    <xf numFmtId="0" fontId="9" fillId="0" borderId="0" xfId="0" applyFont="1" applyAlignment="1">
      <alignment vertical="center"/>
    </xf>
    <xf numFmtId="0" fontId="8" fillId="0" borderId="0" xfId="0" applyFont="1" applyAlignment="1">
      <alignment horizontal="right" vertical="center"/>
    </xf>
    <xf numFmtId="0" fontId="8" fillId="0" borderId="3" xfId="0" applyFont="1" applyBorder="1" applyAlignment="1">
      <alignment horizontal="center" vertical="center" wrapText="1" shrinkToFit="1"/>
    </xf>
    <xf numFmtId="0" fontId="8" fillId="0" borderId="3" xfId="0" applyFont="1" applyBorder="1" applyAlignment="1">
      <alignment horizontal="left" vertical="center" shrinkToFit="1"/>
    </xf>
    <xf numFmtId="178" fontId="8" fillId="0" borderId="3" xfId="0" applyNumberFormat="1" applyFont="1" applyBorder="1" applyAlignment="1">
      <alignment vertical="center"/>
    </xf>
    <xf numFmtId="49" fontId="8" fillId="0" borderId="3" xfId="0" applyNumberFormat="1" applyFont="1" applyBorder="1" applyAlignment="1">
      <alignment horizontal="left" vertical="center" shrinkToFit="1"/>
    </xf>
    <xf numFmtId="0" fontId="7" fillId="0" borderId="0" xfId="0" applyFont="1" applyAlignment="1">
      <alignment vertical="center" wrapText="1" shrinkToFit="1"/>
    </xf>
    <xf numFmtId="0" fontId="0" fillId="0" borderId="0" xfId="0" applyAlignment="1">
      <alignment horizontal="right"/>
    </xf>
    <xf numFmtId="0" fontId="8" fillId="0" borderId="1" xfId="4" applyFont="1" applyBorder="1" applyAlignment="1">
      <alignment horizontal="center" vertical="center" wrapText="1"/>
    </xf>
    <xf numFmtId="0" fontId="8" fillId="0" borderId="1" xfId="4" applyFont="1" applyBorder="1" applyAlignment="1">
      <alignment vertical="center" wrapText="1"/>
    </xf>
    <xf numFmtId="176" fontId="8" fillId="0" borderId="1" xfId="4" applyNumberFormat="1" applyFont="1" applyBorder="1" applyAlignment="1">
      <alignment horizontal="right" vertical="center" wrapText="1"/>
    </xf>
    <xf numFmtId="179" fontId="8" fillId="0" borderId="1" xfId="4" applyNumberFormat="1" applyFont="1" applyBorder="1" applyAlignment="1">
      <alignment horizontal="right" vertical="center" wrapText="1"/>
    </xf>
    <xf numFmtId="0" fontId="8" fillId="0" borderId="1" xfId="0" applyFont="1" applyBorder="1" applyAlignment="1">
      <alignment vertical="center" wrapText="1"/>
    </xf>
    <xf numFmtId="0" fontId="8" fillId="0" borderId="1" xfId="4" applyFont="1" applyBorder="1" applyAlignment="1">
      <alignment horizontal="left" vertical="center" wrapText="1"/>
    </xf>
    <xf numFmtId="0" fontId="3" fillId="0" borderId="1" xfId="0" applyFont="1" applyBorder="1" applyAlignment="1">
      <alignment horizontal="center" vertical="center"/>
    </xf>
    <xf numFmtId="176" fontId="3" fillId="0" borderId="1" xfId="5" applyNumberFormat="1" applyFont="1" applyBorder="1" applyAlignment="1">
      <alignment vertical="center"/>
    </xf>
    <xf numFmtId="179" fontId="3" fillId="0" borderId="1" xfId="5" applyNumberFormat="1" applyFont="1" applyBorder="1" applyAlignment="1">
      <alignment vertical="center"/>
    </xf>
    <xf numFmtId="0" fontId="10" fillId="0" borderId="0" xfId="0" applyFont="1"/>
    <xf numFmtId="176" fontId="8" fillId="0" borderId="1" xfId="2" applyNumberFormat="1" applyFont="1" applyBorder="1" applyAlignment="1">
      <alignment horizontal="center" vertical="center" wrapText="1"/>
    </xf>
    <xf numFmtId="178" fontId="8" fillId="0" borderId="1" xfId="5" applyNumberFormat="1" applyFont="1" applyFill="1" applyBorder="1" applyAlignment="1">
      <alignment horizontal="right" vertical="center"/>
    </xf>
    <xf numFmtId="181" fontId="8" fillId="0" borderId="1" xfId="5" applyNumberFormat="1" applyFont="1" applyFill="1" applyBorder="1" applyAlignment="1">
      <alignment horizontal="right" vertical="center"/>
    </xf>
    <xf numFmtId="0" fontId="8" fillId="0" borderId="1" xfId="0" applyFont="1" applyBorder="1" applyAlignment="1">
      <alignment vertical="center"/>
    </xf>
    <xf numFmtId="180" fontId="8" fillId="0" borderId="1" xfId="5" applyNumberFormat="1" applyFont="1" applyBorder="1" applyAlignment="1">
      <alignment horizontal="right" vertical="center"/>
    </xf>
    <xf numFmtId="0" fontId="8" fillId="0" borderId="1" xfId="0" applyFont="1" applyBorder="1" applyAlignment="1">
      <alignment horizontal="center" vertical="center"/>
    </xf>
    <xf numFmtId="176" fontId="8" fillId="0" borderId="1" xfId="5" applyNumberFormat="1" applyFont="1" applyFill="1" applyBorder="1" applyAlignment="1">
      <alignment horizontal="right" vertical="center"/>
    </xf>
    <xf numFmtId="0" fontId="8" fillId="0" borderId="6" xfId="0" applyFont="1" applyBorder="1" applyAlignment="1">
      <alignment horizontal="left" vertical="center" wrapText="1"/>
    </xf>
    <xf numFmtId="0" fontId="8" fillId="0" borderId="6" xfId="0" applyFont="1" applyBorder="1" applyAlignment="1">
      <alignment vertical="center" wrapText="1"/>
    </xf>
    <xf numFmtId="178" fontId="8" fillId="0" borderId="1" xfId="5" applyNumberFormat="1" applyFont="1" applyFill="1" applyBorder="1" applyAlignment="1">
      <alignment vertical="center"/>
    </xf>
    <xf numFmtId="182" fontId="8" fillId="0" borderId="1" xfId="0" applyNumberFormat="1" applyFont="1" applyBorder="1" applyAlignment="1">
      <alignment vertical="center" wrapText="1"/>
    </xf>
    <xf numFmtId="182" fontId="8" fillId="0" borderId="1" xfId="0" applyNumberFormat="1" applyFont="1" applyBorder="1" applyAlignment="1">
      <alignment vertical="center"/>
    </xf>
    <xf numFmtId="183" fontId="8" fillId="0" borderId="1" xfId="5" applyNumberFormat="1" applyFont="1" applyBorder="1" applyAlignment="1">
      <alignment horizontal="right" vertical="center"/>
    </xf>
    <xf numFmtId="182" fontId="8" fillId="0" borderId="1" xfId="0" applyNumberFormat="1" applyFont="1" applyBorder="1" applyAlignment="1">
      <alignment horizontal="center" vertical="center"/>
    </xf>
    <xf numFmtId="182" fontId="8" fillId="0" borderId="1" xfId="0" applyNumberFormat="1" applyFont="1" applyBorder="1" applyAlignment="1">
      <alignment horizontal="left" vertical="center"/>
    </xf>
    <xf numFmtId="178" fontId="8" fillId="0" borderId="1" xfId="0" applyNumberFormat="1" applyFont="1" applyBorder="1" applyAlignment="1">
      <alignment vertical="center"/>
    </xf>
    <xf numFmtId="0" fontId="11" fillId="0" borderId="0" xfId="0" applyFont="1"/>
    <xf numFmtId="0" fontId="12" fillId="0" borderId="8" xfId="0" applyFont="1" applyBorder="1" applyAlignment="1">
      <alignment horizontal="left"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right" vertical="center" wrapText="1"/>
    </xf>
    <xf numFmtId="184" fontId="12" fillId="0" borderId="9" xfId="0" applyNumberFormat="1" applyFont="1" applyBorder="1" applyAlignment="1">
      <alignment horizontal="right" vertical="center" wrapText="1"/>
    </xf>
    <xf numFmtId="182" fontId="12" fillId="0" borderId="9" xfId="0" applyNumberFormat="1" applyFont="1" applyBorder="1" applyAlignment="1">
      <alignment horizontal="left" vertical="center" wrapText="1"/>
    </xf>
    <xf numFmtId="1" fontId="12" fillId="0" borderId="9" xfId="0" applyNumberFormat="1" applyFont="1" applyBorder="1" applyAlignment="1">
      <alignment horizontal="left" vertical="center" wrapText="1"/>
    </xf>
    <xf numFmtId="1" fontId="12" fillId="0" borderId="9" xfId="0" applyNumberFormat="1" applyFont="1" applyBorder="1" applyAlignment="1">
      <alignment horizontal="right" vertical="center" wrapText="1"/>
    </xf>
    <xf numFmtId="9" fontId="12" fillId="0" borderId="5" xfId="0" applyNumberFormat="1" applyFont="1" applyBorder="1" applyAlignment="1">
      <alignment horizontal="right" vertical="center" wrapText="1"/>
    </xf>
    <xf numFmtId="0" fontId="7" fillId="0" borderId="0" xfId="0" applyFont="1" applyAlignment="1">
      <alignment horizontal="center" vertical="center" wrapText="1" shrinkToFit="1"/>
    </xf>
    <xf numFmtId="0" fontId="13" fillId="0" borderId="0" xfId="0" applyFont="1" applyAlignment="1">
      <alignment horizontal="left" vertical="center" wrapText="1"/>
    </xf>
    <xf numFmtId="0" fontId="14" fillId="0" borderId="0" xfId="0" applyFont="1" applyAlignment="1">
      <alignment horizontal="center" vertical="center"/>
    </xf>
    <xf numFmtId="0" fontId="13" fillId="0" borderId="0" xfId="0" applyFont="1" applyAlignment="1">
      <alignment horizontal="left" vertical="top" wrapText="1"/>
    </xf>
  </cellXfs>
  <cellStyles count="6">
    <cellStyle name="百分比" xfId="1" builtinId="5"/>
    <cellStyle name="常规" xfId="0" builtinId="0"/>
    <cellStyle name="常规_2007预算执行情况和2008预算草案报表" xfId="3" xr:uid="{356D866C-F7FE-44D6-9CCD-CF66332BCB29}"/>
    <cellStyle name="常规_基金08执行09预算表" xfId="4" xr:uid="{26FBBBB4-F7EE-471E-887C-278A3911491A}"/>
    <cellStyle name="常规_蒋晓斌12.31" xfId="2" xr:uid="{E38EF5FC-3689-433C-82F9-B03D3C9E618F}"/>
    <cellStyle name="千位分隔" xfId="5"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abSelected="1" workbookViewId="0">
      <selection activeCell="H9" sqref="H9"/>
    </sheetView>
  </sheetViews>
  <sheetFormatPr defaultRowHeight="14.25"/>
  <cols>
    <col min="1" max="1" width="26.75" customWidth="1"/>
    <col min="2" max="4" width="13.25" customWidth="1"/>
  </cols>
  <sheetData>
    <row r="1" spans="1:4">
      <c r="A1" t="s">
        <v>42</v>
      </c>
    </row>
    <row r="2" spans="1:4" ht="21" customHeight="1">
      <c r="A2" s="66" t="s">
        <v>39</v>
      </c>
      <c r="B2" s="66"/>
      <c r="C2" s="66"/>
      <c r="D2" s="66"/>
    </row>
    <row r="3" spans="1:4">
      <c r="A3" s="22"/>
      <c r="B3" s="22"/>
      <c r="C3" s="22"/>
      <c r="D3" s="22" t="s">
        <v>41</v>
      </c>
    </row>
    <row r="4" spans="1:4" ht="25.5">
      <c r="A4" s="1" t="s">
        <v>0</v>
      </c>
      <c r="B4" s="2" t="s">
        <v>1</v>
      </c>
      <c r="C4" s="2" t="s">
        <v>2</v>
      </c>
      <c r="D4" s="2" t="s">
        <v>3</v>
      </c>
    </row>
    <row r="5" spans="1:4" ht="19.5" customHeight="1">
      <c r="A5" s="3" t="s">
        <v>4</v>
      </c>
      <c r="B5" s="4">
        <f>B14+B6</f>
        <v>1933200</v>
      </c>
      <c r="C5" s="4">
        <f>C14+C6</f>
        <v>1871215</v>
      </c>
      <c r="D5" s="5">
        <f>C5/B5*100</f>
        <v>96.793658183322989</v>
      </c>
    </row>
    <row r="6" spans="1:4" ht="19.5" customHeight="1">
      <c r="A6" s="6" t="s">
        <v>5</v>
      </c>
      <c r="B6" s="7">
        <f>SUM(B7:B13)</f>
        <v>1856000</v>
      </c>
      <c r="C6" s="7">
        <f>SUM(C7:C13)</f>
        <v>1801735</v>
      </c>
      <c r="D6" s="5">
        <f t="shared" ref="D6:D41" si="0">C6/B6*100</f>
        <v>97.076239224137922</v>
      </c>
    </row>
    <row r="7" spans="1:4" ht="19.5" customHeight="1">
      <c r="A7" s="6" t="s">
        <v>6</v>
      </c>
      <c r="B7" s="4">
        <v>667000</v>
      </c>
      <c r="C7" s="4">
        <v>633848</v>
      </c>
      <c r="D7" s="5">
        <f t="shared" si="0"/>
        <v>95.029685157421284</v>
      </c>
    </row>
    <row r="8" spans="1:4" ht="19.5" customHeight="1">
      <c r="A8" s="6" t="s">
        <v>7</v>
      </c>
      <c r="B8" s="4">
        <v>501600</v>
      </c>
      <c r="C8" s="4">
        <v>466401</v>
      </c>
      <c r="D8" s="5">
        <f t="shared" si="0"/>
        <v>92.982655502392348</v>
      </c>
    </row>
    <row r="9" spans="1:4" ht="19.5" customHeight="1">
      <c r="A9" s="6" t="s">
        <v>8</v>
      </c>
      <c r="B9" s="4">
        <v>215300</v>
      </c>
      <c r="C9" s="4">
        <v>237458</v>
      </c>
      <c r="D9" s="5">
        <f t="shared" si="0"/>
        <v>110.29168601950768</v>
      </c>
    </row>
    <row r="10" spans="1:4" ht="19.5" customHeight="1">
      <c r="A10" s="6" t="s">
        <v>9</v>
      </c>
      <c r="B10" s="4">
        <v>102000</v>
      </c>
      <c r="C10" s="4">
        <v>92554</v>
      </c>
      <c r="D10" s="5">
        <f t="shared" si="0"/>
        <v>90.739215686274505</v>
      </c>
    </row>
    <row r="11" spans="1:4" ht="19.5" customHeight="1">
      <c r="A11" s="6" t="s">
        <v>10</v>
      </c>
      <c r="B11" s="4">
        <v>129000</v>
      </c>
      <c r="C11" s="4">
        <v>118846</v>
      </c>
      <c r="D11" s="5">
        <f t="shared" si="0"/>
        <v>92.128682170542632</v>
      </c>
    </row>
    <row r="12" spans="1:4" ht="19.5" customHeight="1">
      <c r="A12" s="6" t="s">
        <v>11</v>
      </c>
      <c r="B12" s="4">
        <v>193600</v>
      </c>
      <c r="C12" s="4">
        <v>207716</v>
      </c>
      <c r="D12" s="5">
        <f t="shared" si="0"/>
        <v>107.29132231404958</v>
      </c>
    </row>
    <row r="13" spans="1:4" ht="19.5" customHeight="1">
      <c r="A13" s="6" t="s">
        <v>12</v>
      </c>
      <c r="B13" s="4">
        <v>47500</v>
      </c>
      <c r="C13" s="4">
        <v>44912</v>
      </c>
      <c r="D13" s="5">
        <f t="shared" si="0"/>
        <v>94.551578947368426</v>
      </c>
    </row>
    <row r="14" spans="1:4" ht="19.5" customHeight="1">
      <c r="A14" s="6" t="s">
        <v>13</v>
      </c>
      <c r="B14" s="7">
        <f>SUM(B15:B19)</f>
        <v>77200</v>
      </c>
      <c r="C14" s="7">
        <f>SUM(C15:C19)</f>
        <v>69480</v>
      </c>
      <c r="D14" s="5">
        <f t="shared" si="0"/>
        <v>90</v>
      </c>
    </row>
    <row r="15" spans="1:4" ht="19.5" customHeight="1">
      <c r="A15" s="6" t="s">
        <v>14</v>
      </c>
      <c r="B15" s="4">
        <v>85000</v>
      </c>
      <c r="C15" s="4">
        <v>71162</v>
      </c>
      <c r="D15" s="5">
        <f t="shared" si="0"/>
        <v>83.72</v>
      </c>
    </row>
    <row r="16" spans="1:4" ht="19.5" customHeight="1">
      <c r="A16" s="6" t="s">
        <v>15</v>
      </c>
      <c r="B16" s="4">
        <v>11600</v>
      </c>
      <c r="C16" s="4">
        <v>17744</v>
      </c>
      <c r="D16" s="5">
        <f t="shared" si="0"/>
        <v>152.9655172413793</v>
      </c>
    </row>
    <row r="17" spans="1:10" ht="19.5" customHeight="1">
      <c r="A17" s="6" t="s">
        <v>16</v>
      </c>
      <c r="B17" s="8">
        <v>-20000</v>
      </c>
      <c r="C17" s="8">
        <v>-20000</v>
      </c>
      <c r="D17" s="5">
        <f t="shared" si="0"/>
        <v>100</v>
      </c>
    </row>
    <row r="18" spans="1:10" ht="19.5" customHeight="1">
      <c r="A18" s="6" t="s">
        <v>17</v>
      </c>
      <c r="B18" s="4">
        <v>300</v>
      </c>
      <c r="C18" s="4">
        <f>403+142</f>
        <v>545</v>
      </c>
      <c r="D18" s="5">
        <f t="shared" si="0"/>
        <v>181.66666666666666</v>
      </c>
    </row>
    <row r="19" spans="1:10" ht="19.5" customHeight="1">
      <c r="A19" s="6" t="s">
        <v>18</v>
      </c>
      <c r="B19" s="4">
        <v>300</v>
      </c>
      <c r="C19" s="4">
        <v>29</v>
      </c>
      <c r="D19" s="5">
        <f t="shared" si="0"/>
        <v>9.6666666666666661</v>
      </c>
      <c r="J19" s="14"/>
    </row>
    <row r="20" spans="1:10" ht="19.5" customHeight="1">
      <c r="A20" s="6" t="s">
        <v>19</v>
      </c>
      <c r="B20" s="4"/>
      <c r="C20" s="4"/>
      <c r="D20" s="5"/>
    </row>
    <row r="21" spans="1:10" ht="19.5" customHeight="1">
      <c r="A21" s="9" t="s">
        <v>20</v>
      </c>
      <c r="B21" s="7">
        <f>SUM(B22:B23)</f>
        <v>675800</v>
      </c>
      <c r="C21" s="7">
        <f>SUM(C22:C23)</f>
        <v>645519</v>
      </c>
      <c r="D21" s="5">
        <f t="shared" si="0"/>
        <v>95.519236460491271</v>
      </c>
    </row>
    <row r="22" spans="1:10" ht="19.5" customHeight="1">
      <c r="A22" s="6" t="s">
        <v>6</v>
      </c>
      <c r="B22" s="4">
        <v>667000</v>
      </c>
      <c r="C22" s="4">
        <v>633848</v>
      </c>
      <c r="D22" s="5">
        <f t="shared" si="0"/>
        <v>95.029685157421284</v>
      </c>
    </row>
    <row r="23" spans="1:10" ht="19.5" customHeight="1">
      <c r="A23" s="10" t="s">
        <v>21</v>
      </c>
      <c r="B23" s="4">
        <v>8800</v>
      </c>
      <c r="C23" s="4">
        <v>11671</v>
      </c>
      <c r="D23" s="5">
        <f t="shared" si="0"/>
        <v>132.625</v>
      </c>
    </row>
    <row r="24" spans="1:10" ht="19.5" customHeight="1">
      <c r="A24" s="11" t="s">
        <v>22</v>
      </c>
      <c r="B24" s="7">
        <f>SUM(B25:B26)</f>
        <v>1075350</v>
      </c>
      <c r="C24" s="7">
        <f>SUM(C25:C26)</f>
        <v>1055789.5</v>
      </c>
      <c r="D24" s="5">
        <f t="shared" si="0"/>
        <v>98.181010833682052</v>
      </c>
    </row>
    <row r="25" spans="1:10" ht="19.5" customHeight="1">
      <c r="A25" s="10" t="s">
        <v>23</v>
      </c>
      <c r="B25" s="4">
        <f>B8*1.5</f>
        <v>752400</v>
      </c>
      <c r="C25" s="4">
        <f>C8*1.5</f>
        <v>699601.5</v>
      </c>
      <c r="D25" s="5">
        <f t="shared" si="0"/>
        <v>92.982655502392348</v>
      </c>
    </row>
    <row r="26" spans="1:10" ht="19.5" customHeight="1">
      <c r="A26" s="10" t="s">
        <v>24</v>
      </c>
      <c r="B26" s="4">
        <f>B9*1.5</f>
        <v>322950</v>
      </c>
      <c r="C26" s="4">
        <v>356188</v>
      </c>
      <c r="D26" s="5">
        <f t="shared" si="0"/>
        <v>110.29199566496362</v>
      </c>
    </row>
    <row r="27" spans="1:10" ht="19.5" customHeight="1">
      <c r="A27" s="11" t="s">
        <v>25</v>
      </c>
      <c r="B27" s="7">
        <f>B5+B21+B24</f>
        <v>3684350</v>
      </c>
      <c r="C27" s="7">
        <f>C5+C21+C24</f>
        <v>3572523.5</v>
      </c>
      <c r="D27" s="5">
        <f t="shared" si="0"/>
        <v>96.964824188798573</v>
      </c>
    </row>
    <row r="28" spans="1:10" ht="19.5" customHeight="1">
      <c r="A28" s="12" t="s">
        <v>26</v>
      </c>
      <c r="B28" s="7">
        <f>SUM(B29:B33)</f>
        <v>546055</v>
      </c>
      <c r="C28" s="7">
        <f>SUM(C29:C33)</f>
        <v>578239</v>
      </c>
      <c r="D28" s="5">
        <f t="shared" si="0"/>
        <v>105.89391178544285</v>
      </c>
    </row>
    <row r="29" spans="1:10" ht="19.5" customHeight="1">
      <c r="A29" s="13" t="s">
        <v>27</v>
      </c>
      <c r="B29" s="4">
        <v>33501</v>
      </c>
      <c r="C29" s="4">
        <v>33501</v>
      </c>
      <c r="D29" s="5">
        <f t="shared" si="0"/>
        <v>100</v>
      </c>
    </row>
    <row r="30" spans="1:10" ht="19.5" customHeight="1">
      <c r="A30" s="10" t="s">
        <v>28</v>
      </c>
      <c r="B30" s="4">
        <v>13620</v>
      </c>
      <c r="C30" s="4">
        <v>13620</v>
      </c>
      <c r="D30" s="5">
        <f t="shared" si="0"/>
        <v>100</v>
      </c>
    </row>
    <row r="31" spans="1:10" ht="19.5" customHeight="1">
      <c r="A31" s="10" t="s">
        <v>29</v>
      </c>
      <c r="B31" s="4">
        <v>166502</v>
      </c>
      <c r="C31" s="4">
        <v>166502</v>
      </c>
      <c r="D31" s="5">
        <f t="shared" si="0"/>
        <v>100</v>
      </c>
    </row>
    <row r="32" spans="1:10" ht="19.5" customHeight="1">
      <c r="A32" s="10" t="s">
        <v>30</v>
      </c>
      <c r="B32" s="4">
        <v>80818</v>
      </c>
      <c r="C32" s="4">
        <v>92938</v>
      </c>
      <c r="D32" s="5">
        <f t="shared" si="0"/>
        <v>114.9966591600881</v>
      </c>
    </row>
    <row r="33" spans="1:4" ht="19.5" customHeight="1">
      <c r="A33" s="10" t="s">
        <v>31</v>
      </c>
      <c r="B33" s="4">
        <v>251614</v>
      </c>
      <c r="C33" s="4">
        <v>271678</v>
      </c>
      <c r="D33" s="5">
        <f t="shared" si="0"/>
        <v>107.97411908717321</v>
      </c>
    </row>
    <row r="34" spans="1:4" ht="19.5" customHeight="1">
      <c r="A34" s="10" t="s">
        <v>32</v>
      </c>
      <c r="B34" s="4">
        <v>203150</v>
      </c>
      <c r="C34" s="4">
        <v>204000</v>
      </c>
      <c r="D34" s="5">
        <f t="shared" si="0"/>
        <v>100.418410041841</v>
      </c>
    </row>
    <row r="35" spans="1:4" ht="19.5" customHeight="1">
      <c r="A35" s="12" t="s">
        <v>33</v>
      </c>
      <c r="B35" s="4">
        <v>189328</v>
      </c>
      <c r="C35" s="4">
        <v>205869</v>
      </c>
      <c r="D35" s="5">
        <f t="shared" si="0"/>
        <v>108.73668976590889</v>
      </c>
    </row>
    <row r="36" spans="1:4" ht="19.5" customHeight="1">
      <c r="A36" s="12"/>
      <c r="B36" s="4"/>
      <c r="C36" s="4"/>
      <c r="D36" s="5"/>
    </row>
    <row r="37" spans="1:4" ht="19.5" customHeight="1">
      <c r="A37" s="12" t="s">
        <v>34</v>
      </c>
      <c r="B37" s="4">
        <f>SUM(B38:B40)</f>
        <v>92116</v>
      </c>
      <c r="C37" s="4">
        <v>92116</v>
      </c>
      <c r="D37" s="5">
        <f t="shared" si="0"/>
        <v>100</v>
      </c>
    </row>
    <row r="38" spans="1:4" ht="19.5" customHeight="1">
      <c r="A38" s="10" t="s">
        <v>35</v>
      </c>
      <c r="B38" s="4"/>
      <c r="C38" s="4"/>
      <c r="D38" s="5"/>
    </row>
    <row r="39" spans="1:4" ht="19.5" customHeight="1">
      <c r="A39" s="10" t="s">
        <v>36</v>
      </c>
      <c r="B39" s="4"/>
      <c r="C39" s="4"/>
      <c r="D39" s="5"/>
    </row>
    <row r="40" spans="1:4" ht="19.5" customHeight="1">
      <c r="A40" s="10" t="s">
        <v>37</v>
      </c>
      <c r="B40" s="4">
        <v>92116</v>
      </c>
      <c r="C40" s="4">
        <v>92116</v>
      </c>
      <c r="D40" s="5">
        <f t="shared" si="0"/>
        <v>100</v>
      </c>
    </row>
    <row r="41" spans="1:4" ht="19.5" customHeight="1">
      <c r="A41" s="11" t="s">
        <v>38</v>
      </c>
      <c r="B41" s="4">
        <f>SUM(B5,B28,B34,B35:B37)</f>
        <v>2963849</v>
      </c>
      <c r="C41" s="4">
        <f>SUM(C5,C28,C34,C35:C37)</f>
        <v>2951439</v>
      </c>
      <c r="D41" s="5">
        <f t="shared" si="0"/>
        <v>99.581287710676207</v>
      </c>
    </row>
  </sheetData>
  <mergeCells count="1">
    <mergeCell ref="A2:D2"/>
  </mergeCells>
  <phoneticPr fontId="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56D4B-3448-4EBB-AFD1-A6D2DC7AD57F}">
  <dimension ref="A1:D13"/>
  <sheetViews>
    <sheetView workbookViewId="0">
      <selection activeCell="H9" sqref="H9"/>
    </sheetView>
  </sheetViews>
  <sheetFormatPr defaultRowHeight="14.25"/>
  <cols>
    <col min="1" max="1" width="23.75" customWidth="1"/>
    <col min="2" max="4" width="15.375" customWidth="1"/>
  </cols>
  <sheetData>
    <row r="1" spans="1:4" ht="17.25">
      <c r="A1" s="38" t="s">
        <v>956</v>
      </c>
    </row>
    <row r="2" spans="1:4" ht="18.75">
      <c r="A2" s="66" t="s">
        <v>957</v>
      </c>
      <c r="B2" s="66"/>
      <c r="C2" s="66"/>
      <c r="D2" s="66"/>
    </row>
    <row r="3" spans="1:4" ht="18.75">
      <c r="A3" s="19"/>
      <c r="B3" s="19"/>
      <c r="C3" s="19"/>
      <c r="D3" s="22" t="s">
        <v>45</v>
      </c>
    </row>
    <row r="4" spans="1:4" ht="25.5">
      <c r="A4" s="29" t="s">
        <v>958</v>
      </c>
      <c r="B4" s="2" t="s">
        <v>959</v>
      </c>
      <c r="C4" s="2" t="s">
        <v>2</v>
      </c>
      <c r="D4" s="2" t="s">
        <v>960</v>
      </c>
    </row>
    <row r="5" spans="1:4" ht="24" customHeight="1">
      <c r="A5" s="30" t="s">
        <v>961</v>
      </c>
      <c r="B5" s="31">
        <f>B6</f>
        <v>254</v>
      </c>
      <c r="C5" s="31">
        <f>C6</f>
        <v>254</v>
      </c>
      <c r="D5" s="32">
        <f>C5/B5*100</f>
        <v>100</v>
      </c>
    </row>
    <row r="6" spans="1:4" ht="24" customHeight="1">
      <c r="A6" s="30" t="s">
        <v>962</v>
      </c>
      <c r="B6" s="31">
        <f>B7</f>
        <v>254</v>
      </c>
      <c r="C6" s="31">
        <f>C7</f>
        <v>254</v>
      </c>
      <c r="D6" s="32">
        <f t="shared" ref="D6:D10" si="0">C6/B6*100</f>
        <v>100</v>
      </c>
    </row>
    <row r="7" spans="1:4" ht="24" customHeight="1">
      <c r="A7" s="30" t="s">
        <v>963</v>
      </c>
      <c r="B7" s="31">
        <v>254</v>
      </c>
      <c r="C7" s="31">
        <v>254</v>
      </c>
      <c r="D7" s="32">
        <f t="shared" si="0"/>
        <v>100</v>
      </c>
    </row>
    <row r="8" spans="1:4" ht="24" customHeight="1">
      <c r="A8" s="30"/>
      <c r="B8" s="31"/>
      <c r="C8" s="31"/>
      <c r="D8" s="32"/>
    </row>
    <row r="9" spans="1:4" ht="24" customHeight="1">
      <c r="A9" s="30" t="s">
        <v>964</v>
      </c>
      <c r="B9" s="31">
        <f>B5</f>
        <v>254</v>
      </c>
      <c r="C9" s="31">
        <f>C5</f>
        <v>254</v>
      </c>
      <c r="D9" s="32">
        <f t="shared" si="0"/>
        <v>100</v>
      </c>
    </row>
    <row r="10" spans="1:4" ht="24" customHeight="1">
      <c r="A10" s="30" t="s">
        <v>965</v>
      </c>
      <c r="B10" s="31">
        <v>1849</v>
      </c>
      <c r="C10" s="31">
        <v>3525</v>
      </c>
      <c r="D10" s="32">
        <f t="shared" si="0"/>
        <v>190.64359113034072</v>
      </c>
    </row>
    <row r="11" spans="1:4" ht="24" customHeight="1">
      <c r="A11" s="44" t="s">
        <v>931</v>
      </c>
      <c r="B11" s="36"/>
      <c r="C11" s="36">
        <v>1</v>
      </c>
      <c r="D11" s="37"/>
    </row>
    <row r="12" spans="1:4" ht="30" customHeight="1">
      <c r="A12" s="30" t="s">
        <v>984</v>
      </c>
      <c r="B12" s="31">
        <v>1000</v>
      </c>
      <c r="C12" s="31">
        <v>877</v>
      </c>
      <c r="D12" s="32">
        <v>87.7</v>
      </c>
    </row>
    <row r="13" spans="1:4" ht="30" customHeight="1">
      <c r="A13" s="30" t="s">
        <v>985</v>
      </c>
      <c r="B13" s="31">
        <v>3103</v>
      </c>
      <c r="C13" s="31">
        <v>4657</v>
      </c>
      <c r="D13" s="32">
        <v>150.080567193039</v>
      </c>
    </row>
  </sheetData>
  <mergeCells count="1">
    <mergeCell ref="A2:D2"/>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01E03-3E59-40E3-A6A7-D6995F685881}">
  <dimension ref="A1:D18"/>
  <sheetViews>
    <sheetView topLeftCell="A10" workbookViewId="0">
      <selection activeCell="E15" sqref="E15"/>
    </sheetView>
  </sheetViews>
  <sheetFormatPr defaultRowHeight="14.25"/>
  <cols>
    <col min="1" max="1" width="36.125" customWidth="1"/>
    <col min="2" max="4" width="10.875" customWidth="1"/>
  </cols>
  <sheetData>
    <row r="1" spans="1:4" ht="17.25">
      <c r="A1" s="38" t="s">
        <v>966</v>
      </c>
    </row>
    <row r="2" spans="1:4" ht="18.75">
      <c r="A2" s="66" t="s">
        <v>967</v>
      </c>
      <c r="B2" s="66"/>
      <c r="C2" s="66"/>
      <c r="D2" s="66"/>
    </row>
    <row r="3" spans="1:4" ht="21" customHeight="1">
      <c r="D3" s="22" t="s">
        <v>45</v>
      </c>
    </row>
    <row r="4" spans="1:4" ht="24">
      <c r="A4" s="29" t="s">
        <v>910</v>
      </c>
      <c r="B4" s="39" t="s">
        <v>1</v>
      </c>
      <c r="C4" s="39" t="s">
        <v>2</v>
      </c>
      <c r="D4" s="39" t="s">
        <v>3</v>
      </c>
    </row>
    <row r="5" spans="1:4" ht="27" customHeight="1">
      <c r="A5" s="33" t="s">
        <v>968</v>
      </c>
      <c r="B5" s="40">
        <f>B6</f>
        <v>41000</v>
      </c>
      <c r="C5" s="40">
        <f>C6</f>
        <v>39932</v>
      </c>
      <c r="D5" s="41">
        <f>C5/B5*100</f>
        <v>97.395121951219508</v>
      </c>
    </row>
    <row r="6" spans="1:4" ht="27" customHeight="1">
      <c r="A6" s="33" t="s">
        <v>969</v>
      </c>
      <c r="B6" s="40">
        <f>B7</f>
        <v>41000</v>
      </c>
      <c r="C6" s="40">
        <f>C7</f>
        <v>39932</v>
      </c>
      <c r="D6" s="41">
        <f t="shared" ref="D6:D17" si="0">C6/B6*100</f>
        <v>97.395121951219508</v>
      </c>
    </row>
    <row r="7" spans="1:4" ht="27" customHeight="1">
      <c r="A7" s="33" t="s">
        <v>970</v>
      </c>
      <c r="B7" s="40">
        <v>41000</v>
      </c>
      <c r="C7" s="40">
        <v>39932</v>
      </c>
      <c r="D7" s="41">
        <f t="shared" si="0"/>
        <v>97.395121951219508</v>
      </c>
    </row>
    <row r="8" spans="1:4" ht="27" customHeight="1">
      <c r="A8" s="42"/>
      <c r="B8" s="43"/>
      <c r="C8" s="43"/>
      <c r="D8" s="41"/>
    </row>
    <row r="9" spans="1:4" ht="27" customHeight="1">
      <c r="A9" s="44" t="s">
        <v>971</v>
      </c>
      <c r="B9" s="45">
        <f>SUM(B5)</f>
        <v>41000</v>
      </c>
      <c r="C9" s="45">
        <f>SUM(C5)</f>
        <v>39932</v>
      </c>
      <c r="D9" s="41">
        <f t="shared" si="0"/>
        <v>97.395121951219508</v>
      </c>
    </row>
    <row r="10" spans="1:4" ht="27" customHeight="1">
      <c r="A10" s="46" t="s">
        <v>972</v>
      </c>
      <c r="B10" s="40">
        <v>1200</v>
      </c>
      <c r="C10" s="40">
        <v>1823</v>
      </c>
      <c r="D10" s="41">
        <f t="shared" si="0"/>
        <v>151.91666666666669</v>
      </c>
    </row>
    <row r="11" spans="1:4" ht="27" customHeight="1">
      <c r="A11" s="46" t="s">
        <v>973</v>
      </c>
      <c r="B11" s="40">
        <v>180</v>
      </c>
      <c r="C11" s="40">
        <v>104</v>
      </c>
      <c r="D11" s="41">
        <f t="shared" si="0"/>
        <v>57.777777777777771</v>
      </c>
    </row>
    <row r="12" spans="1:4" ht="27" customHeight="1">
      <c r="A12" s="46" t="s">
        <v>974</v>
      </c>
      <c r="B12" s="40"/>
      <c r="C12" s="40">
        <v>5</v>
      </c>
      <c r="D12" s="41"/>
    </row>
    <row r="13" spans="1:4" ht="27" customHeight="1">
      <c r="A13" s="47" t="s">
        <v>975</v>
      </c>
      <c r="B13" s="40">
        <v>41367</v>
      </c>
      <c r="C13" s="40">
        <v>43759</v>
      </c>
      <c r="D13" s="41">
        <f t="shared" si="0"/>
        <v>105.78238692677738</v>
      </c>
    </row>
    <row r="14" spans="1:4" ht="27" customHeight="1">
      <c r="A14" s="47"/>
      <c r="B14" s="40"/>
      <c r="C14" s="40"/>
      <c r="D14" s="41"/>
    </row>
    <row r="15" spans="1:4" ht="27" customHeight="1">
      <c r="A15" s="42" t="s">
        <v>954</v>
      </c>
      <c r="B15" s="40">
        <v>22415</v>
      </c>
      <c r="C15" s="40">
        <v>22415</v>
      </c>
      <c r="D15" s="41">
        <f t="shared" si="0"/>
        <v>100</v>
      </c>
    </row>
    <row r="16" spans="1:4" ht="27" customHeight="1">
      <c r="A16" s="42" t="s">
        <v>976</v>
      </c>
      <c r="B16" s="40">
        <v>14318</v>
      </c>
      <c r="C16" s="40">
        <v>14318</v>
      </c>
      <c r="D16" s="41">
        <f t="shared" si="0"/>
        <v>100</v>
      </c>
    </row>
    <row r="17" spans="1:4" ht="27" customHeight="1">
      <c r="A17" s="44" t="s">
        <v>955</v>
      </c>
      <c r="B17" s="48">
        <f>SUM(B9:B15)</f>
        <v>106162</v>
      </c>
      <c r="C17" s="48">
        <f>SUM(C9:C15)</f>
        <v>108038</v>
      </c>
      <c r="D17" s="41">
        <f t="shared" si="0"/>
        <v>101.76711064222603</v>
      </c>
    </row>
    <row r="18" spans="1:4" ht="27" customHeight="1"/>
  </sheetData>
  <mergeCells count="1">
    <mergeCell ref="A2:D2"/>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F1307-95A8-4BEF-A870-9F87B0DB5AA7}">
  <dimension ref="A1:D15"/>
  <sheetViews>
    <sheetView workbookViewId="0">
      <selection activeCell="J7" sqref="J7"/>
    </sheetView>
  </sheetViews>
  <sheetFormatPr defaultRowHeight="14.25"/>
  <cols>
    <col min="1" max="1" width="26.5" customWidth="1"/>
    <col min="2" max="4" width="12" customWidth="1"/>
  </cols>
  <sheetData>
    <row r="1" spans="1:4" ht="17.25">
      <c r="A1" s="38" t="s">
        <v>977</v>
      </c>
    </row>
    <row r="2" spans="1:4" ht="18.75">
      <c r="A2" s="66" t="s">
        <v>978</v>
      </c>
      <c r="B2" s="66"/>
      <c r="C2" s="66"/>
      <c r="D2" s="66"/>
    </row>
    <row r="3" spans="1:4" ht="21" customHeight="1">
      <c r="D3" s="22" t="s">
        <v>45</v>
      </c>
    </row>
    <row r="4" spans="1:4" ht="24">
      <c r="A4" s="29" t="s">
        <v>904</v>
      </c>
      <c r="B4" s="39" t="s">
        <v>47</v>
      </c>
      <c r="C4" s="39" t="s">
        <v>2</v>
      </c>
      <c r="D4" s="39" t="s">
        <v>48</v>
      </c>
    </row>
    <row r="5" spans="1:4" ht="26.25" customHeight="1">
      <c r="A5" s="49" t="s">
        <v>979</v>
      </c>
      <c r="B5" s="40">
        <f>B6+B8</f>
        <v>102500</v>
      </c>
      <c r="C5" s="40">
        <f>C6+C8</f>
        <v>102072</v>
      </c>
      <c r="D5" s="41">
        <f>C5/B5*100</f>
        <v>99.58243902439024</v>
      </c>
    </row>
    <row r="6" spans="1:4" ht="26.25" customHeight="1">
      <c r="A6" s="49" t="s">
        <v>980</v>
      </c>
      <c r="B6" s="40">
        <f>B7</f>
        <v>102100</v>
      </c>
      <c r="C6" s="40">
        <f>C7</f>
        <v>102024</v>
      </c>
      <c r="D6" s="41">
        <f t="shared" ref="D6:D10" si="0">C6/B6*100</f>
        <v>99.92556317335945</v>
      </c>
    </row>
    <row r="7" spans="1:4" ht="26.25" customHeight="1">
      <c r="A7" s="50" t="s">
        <v>981</v>
      </c>
      <c r="B7" s="40">
        <v>102100</v>
      </c>
      <c r="C7" s="40">
        <v>102024</v>
      </c>
      <c r="D7" s="41">
        <f t="shared" si="0"/>
        <v>99.92556317335945</v>
      </c>
    </row>
    <row r="8" spans="1:4" ht="26.25" customHeight="1">
      <c r="A8" s="50" t="s">
        <v>982</v>
      </c>
      <c r="B8" s="40">
        <v>400</v>
      </c>
      <c r="C8" s="40">
        <v>48</v>
      </c>
      <c r="D8" s="41">
        <f t="shared" si="0"/>
        <v>12</v>
      </c>
    </row>
    <row r="9" spans="1:4" ht="26.25" customHeight="1">
      <c r="A9" s="50"/>
      <c r="B9" s="51"/>
      <c r="C9" s="51"/>
      <c r="D9" s="41"/>
    </row>
    <row r="10" spans="1:4" ht="26.25" customHeight="1">
      <c r="A10" s="52" t="s">
        <v>983</v>
      </c>
      <c r="B10" s="45">
        <f>SUM(B5)</f>
        <v>102500</v>
      </c>
      <c r="C10" s="45">
        <f>SUM(C5)</f>
        <v>102072</v>
      </c>
      <c r="D10" s="41">
        <f t="shared" si="0"/>
        <v>99.58243902439024</v>
      </c>
    </row>
    <row r="11" spans="1:4" ht="26.25" customHeight="1">
      <c r="A11" s="53"/>
      <c r="B11" s="51"/>
      <c r="C11" s="51"/>
      <c r="D11" s="41"/>
    </row>
    <row r="12" spans="1:4" ht="26.25" customHeight="1">
      <c r="A12" s="53"/>
      <c r="B12" s="51"/>
      <c r="C12" s="51"/>
      <c r="D12" s="41"/>
    </row>
    <row r="13" spans="1:4" ht="26.25" customHeight="1">
      <c r="A13" s="50" t="s">
        <v>984</v>
      </c>
      <c r="B13" s="40">
        <v>3662</v>
      </c>
      <c r="C13" s="40">
        <v>5966</v>
      </c>
      <c r="D13" s="41">
        <v>162.91643910431461</v>
      </c>
    </row>
    <row r="14" spans="1:4" ht="26.25" customHeight="1">
      <c r="A14" s="42" t="s">
        <v>976</v>
      </c>
      <c r="B14" s="40"/>
      <c r="C14" s="40"/>
      <c r="D14" s="41"/>
    </row>
    <row r="15" spans="1:4" ht="26.25" customHeight="1">
      <c r="A15" s="52" t="s">
        <v>985</v>
      </c>
      <c r="B15" s="54">
        <v>106162</v>
      </c>
      <c r="C15" s="54">
        <v>108038</v>
      </c>
      <c r="D15" s="41">
        <v>101.76711064222603</v>
      </c>
    </row>
  </sheetData>
  <mergeCells count="1">
    <mergeCell ref="A2:D2"/>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C16AD-6907-4916-9BD1-BF08E6FD8882}">
  <dimension ref="A1:A3"/>
  <sheetViews>
    <sheetView workbookViewId="0">
      <selection activeCell="A3" sqref="A3"/>
    </sheetView>
  </sheetViews>
  <sheetFormatPr defaultRowHeight="14.25"/>
  <sheetData>
    <row r="1" spans="1:1" ht="18">
      <c r="A1" s="55" t="s">
        <v>1029</v>
      </c>
    </row>
    <row r="3" spans="1:1" ht="14.25" customHeight="1">
      <c r="A3" t="s">
        <v>986</v>
      </c>
    </row>
  </sheetData>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921D-5CEC-45B8-9E50-436FC5877438}">
  <dimension ref="A2:J13"/>
  <sheetViews>
    <sheetView workbookViewId="0">
      <selection activeCell="K18" sqref="K18"/>
    </sheetView>
  </sheetViews>
  <sheetFormatPr defaultRowHeight="14.25"/>
  <sheetData>
    <row r="2" spans="1:10" ht="36" customHeight="1">
      <c r="A2" s="68" t="s">
        <v>987</v>
      </c>
      <c r="B2" s="68"/>
      <c r="C2" s="68"/>
      <c r="D2" s="68"/>
      <c r="E2" s="68"/>
      <c r="F2" s="68"/>
      <c r="G2" s="68"/>
      <c r="H2" s="68"/>
      <c r="I2" s="68"/>
      <c r="J2" s="68"/>
    </row>
    <row r="3" spans="1:10" ht="18" customHeight="1">
      <c r="A3" s="67" t="s">
        <v>998</v>
      </c>
      <c r="B3" s="67"/>
      <c r="C3" s="67"/>
      <c r="D3" s="67"/>
      <c r="E3" s="67"/>
      <c r="F3" s="67"/>
      <c r="G3" s="67"/>
      <c r="H3" s="67"/>
      <c r="I3" s="67"/>
      <c r="J3" s="67"/>
    </row>
    <row r="4" spans="1:10" ht="18" customHeight="1">
      <c r="A4" s="67"/>
      <c r="B4" s="67"/>
      <c r="C4" s="67"/>
      <c r="D4" s="67"/>
      <c r="E4" s="67"/>
      <c r="F4" s="67"/>
      <c r="G4" s="67"/>
      <c r="H4" s="67"/>
      <c r="I4" s="67"/>
      <c r="J4" s="67"/>
    </row>
    <row r="5" spans="1:10" ht="18" customHeight="1">
      <c r="A5" s="67"/>
      <c r="B5" s="67"/>
      <c r="C5" s="67"/>
      <c r="D5" s="67"/>
      <c r="E5" s="67"/>
      <c r="F5" s="67"/>
      <c r="G5" s="67"/>
      <c r="H5" s="67"/>
      <c r="I5" s="67"/>
      <c r="J5" s="67"/>
    </row>
    <row r="6" spans="1:10" ht="18" customHeight="1">
      <c r="A6" s="67"/>
      <c r="B6" s="67"/>
      <c r="C6" s="67"/>
      <c r="D6" s="67"/>
      <c r="E6" s="67"/>
      <c r="F6" s="67"/>
      <c r="G6" s="67"/>
      <c r="H6" s="67"/>
      <c r="I6" s="67"/>
      <c r="J6" s="67"/>
    </row>
    <row r="7" spans="1:10" ht="18" customHeight="1">
      <c r="A7" s="67"/>
      <c r="B7" s="67"/>
      <c r="C7" s="67"/>
      <c r="D7" s="67"/>
      <c r="E7" s="67"/>
      <c r="F7" s="67"/>
      <c r="G7" s="67"/>
      <c r="H7" s="67"/>
      <c r="I7" s="67"/>
      <c r="J7" s="67"/>
    </row>
    <row r="8" spans="1:10" ht="18" customHeight="1">
      <c r="A8" s="67"/>
      <c r="B8" s="67"/>
      <c r="C8" s="67"/>
      <c r="D8" s="67"/>
      <c r="E8" s="67"/>
      <c r="F8" s="67"/>
      <c r="G8" s="67"/>
      <c r="H8" s="67"/>
      <c r="I8" s="67"/>
      <c r="J8" s="67"/>
    </row>
    <row r="9" spans="1:10" ht="18" customHeight="1">
      <c r="A9" s="67"/>
      <c r="B9" s="67"/>
      <c r="C9" s="67"/>
      <c r="D9" s="67"/>
      <c r="E9" s="67"/>
      <c r="F9" s="67"/>
      <c r="G9" s="67"/>
      <c r="H9" s="67"/>
      <c r="I9" s="67"/>
      <c r="J9" s="67"/>
    </row>
    <row r="10" spans="1:10" ht="18" customHeight="1">
      <c r="A10" s="67"/>
      <c r="B10" s="67"/>
      <c r="C10" s="67"/>
      <c r="D10" s="67"/>
      <c r="E10" s="67"/>
      <c r="F10" s="67"/>
      <c r="G10" s="67"/>
      <c r="H10" s="67"/>
      <c r="I10" s="67"/>
      <c r="J10" s="67"/>
    </row>
    <row r="11" spans="1:10" ht="18" customHeight="1">
      <c r="A11" s="67"/>
      <c r="B11" s="67"/>
      <c r="C11" s="67"/>
      <c r="D11" s="67"/>
      <c r="E11" s="67"/>
      <c r="F11" s="67"/>
      <c r="G11" s="67"/>
      <c r="H11" s="67"/>
      <c r="I11" s="67"/>
      <c r="J11" s="67"/>
    </row>
    <row r="12" spans="1:10" ht="18" customHeight="1">
      <c r="A12" s="67"/>
      <c r="B12" s="67"/>
      <c r="C12" s="67"/>
      <c r="D12" s="67"/>
      <c r="E12" s="67"/>
      <c r="F12" s="67"/>
      <c r="G12" s="67"/>
      <c r="H12" s="67"/>
      <c r="I12" s="67"/>
      <c r="J12" s="67"/>
    </row>
    <row r="13" spans="1:10" ht="18" customHeight="1">
      <c r="A13" s="67"/>
      <c r="B13" s="67"/>
      <c r="C13" s="67"/>
      <c r="D13" s="67"/>
      <c r="E13" s="67"/>
      <c r="F13" s="67"/>
      <c r="G13" s="67"/>
      <c r="H13" s="67"/>
      <c r="I13" s="67"/>
      <c r="J13" s="67"/>
    </row>
  </sheetData>
  <mergeCells count="2">
    <mergeCell ref="A3:J13"/>
    <mergeCell ref="A2:J2"/>
  </mergeCells>
  <phoneticPr fontId="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D3890-6232-431A-8979-B549521B211E}">
  <dimension ref="A2:J13"/>
  <sheetViews>
    <sheetView workbookViewId="0">
      <selection activeCell="I17" sqref="I17"/>
    </sheetView>
  </sheetViews>
  <sheetFormatPr defaultRowHeight="14.25"/>
  <sheetData>
    <row r="2" spans="1:10" ht="24.75">
      <c r="A2" s="68" t="s">
        <v>988</v>
      </c>
      <c r="B2" s="68"/>
      <c r="C2" s="68"/>
      <c r="D2" s="68"/>
      <c r="E2" s="68"/>
      <c r="F2" s="68"/>
      <c r="G2" s="68"/>
      <c r="H2" s="68"/>
      <c r="I2" s="68"/>
      <c r="J2" s="68"/>
    </row>
    <row r="3" spans="1:10">
      <c r="A3" s="67" t="s">
        <v>999</v>
      </c>
      <c r="B3" s="67"/>
      <c r="C3" s="67"/>
      <c r="D3" s="67"/>
      <c r="E3" s="67"/>
      <c r="F3" s="67"/>
      <c r="G3" s="67"/>
      <c r="H3" s="67"/>
      <c r="I3" s="67"/>
      <c r="J3" s="67"/>
    </row>
    <row r="4" spans="1:10">
      <c r="A4" s="67"/>
      <c r="B4" s="67"/>
      <c r="C4" s="67"/>
      <c r="D4" s="67"/>
      <c r="E4" s="67"/>
      <c r="F4" s="67"/>
      <c r="G4" s="67"/>
      <c r="H4" s="67"/>
      <c r="I4" s="67"/>
      <c r="J4" s="67"/>
    </row>
    <row r="5" spans="1:10">
      <c r="A5" s="67"/>
      <c r="B5" s="67"/>
      <c r="C5" s="67"/>
      <c r="D5" s="67"/>
      <c r="E5" s="67"/>
      <c r="F5" s="67"/>
      <c r="G5" s="67"/>
      <c r="H5" s="67"/>
      <c r="I5" s="67"/>
      <c r="J5" s="67"/>
    </row>
    <row r="6" spans="1:10">
      <c r="A6" s="67"/>
      <c r="B6" s="67"/>
      <c r="C6" s="67"/>
      <c r="D6" s="67"/>
      <c r="E6" s="67"/>
      <c r="F6" s="67"/>
      <c r="G6" s="67"/>
      <c r="H6" s="67"/>
      <c r="I6" s="67"/>
      <c r="J6" s="67"/>
    </row>
    <row r="7" spans="1:10">
      <c r="A7" s="67"/>
      <c r="B7" s="67"/>
      <c r="C7" s="67"/>
      <c r="D7" s="67"/>
      <c r="E7" s="67"/>
      <c r="F7" s="67"/>
      <c r="G7" s="67"/>
      <c r="H7" s="67"/>
      <c r="I7" s="67"/>
      <c r="J7" s="67"/>
    </row>
    <row r="8" spans="1:10">
      <c r="A8" s="67"/>
      <c r="B8" s="67"/>
      <c r="C8" s="67"/>
      <c r="D8" s="67"/>
      <c r="E8" s="67"/>
      <c r="F8" s="67"/>
      <c r="G8" s="67"/>
      <c r="H8" s="67"/>
      <c r="I8" s="67"/>
      <c r="J8" s="67"/>
    </row>
    <row r="9" spans="1:10">
      <c r="A9" s="67"/>
      <c r="B9" s="67"/>
      <c r="C9" s="67"/>
      <c r="D9" s="67"/>
      <c r="E9" s="67"/>
      <c r="F9" s="67"/>
      <c r="G9" s="67"/>
      <c r="H9" s="67"/>
      <c r="I9" s="67"/>
      <c r="J9" s="67"/>
    </row>
    <row r="10" spans="1:10">
      <c r="A10" s="67"/>
      <c r="B10" s="67"/>
      <c r="C10" s="67"/>
      <c r="D10" s="67"/>
      <c r="E10" s="67"/>
      <c r="F10" s="67"/>
      <c r="G10" s="67"/>
      <c r="H10" s="67"/>
      <c r="I10" s="67"/>
      <c r="J10" s="67"/>
    </row>
    <row r="11" spans="1:10">
      <c r="A11" s="67"/>
      <c r="B11" s="67"/>
      <c r="C11" s="67"/>
      <c r="D11" s="67"/>
      <c r="E11" s="67"/>
      <c r="F11" s="67"/>
      <c r="G11" s="67"/>
      <c r="H11" s="67"/>
      <c r="I11" s="67"/>
      <c r="J11" s="67"/>
    </row>
    <row r="12" spans="1:10">
      <c r="A12" s="67"/>
      <c r="B12" s="67"/>
      <c r="C12" s="67"/>
      <c r="D12" s="67"/>
      <c r="E12" s="67"/>
      <c r="F12" s="67"/>
      <c r="G12" s="67"/>
      <c r="H12" s="67"/>
      <c r="I12" s="67"/>
      <c r="J12" s="67"/>
    </row>
    <row r="13" spans="1:10">
      <c r="A13" s="67"/>
      <c r="B13" s="67"/>
      <c r="C13" s="67"/>
      <c r="D13" s="67"/>
      <c r="E13" s="67"/>
      <c r="F13" s="67"/>
      <c r="G13" s="67"/>
      <c r="H13" s="67"/>
      <c r="I13" s="67"/>
      <c r="J13" s="67"/>
    </row>
  </sheetData>
  <mergeCells count="2">
    <mergeCell ref="A2:J2"/>
    <mergeCell ref="A3:J13"/>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6F404-38FE-4685-B248-4A266F138FFD}">
  <dimension ref="A2:J13"/>
  <sheetViews>
    <sheetView topLeftCell="A4" workbookViewId="0">
      <selection activeCell="N6" sqref="N6"/>
    </sheetView>
  </sheetViews>
  <sheetFormatPr defaultRowHeight="14.25"/>
  <cols>
    <col min="10" max="10" width="17.375" customWidth="1"/>
  </cols>
  <sheetData>
    <row r="2" spans="1:10" ht="24.75">
      <c r="A2" s="68" t="s">
        <v>989</v>
      </c>
      <c r="B2" s="68"/>
      <c r="C2" s="68"/>
      <c r="D2" s="68"/>
      <c r="E2" s="68"/>
      <c r="F2" s="68"/>
      <c r="G2" s="68"/>
      <c r="H2" s="68"/>
      <c r="I2" s="68"/>
      <c r="J2" s="68"/>
    </row>
    <row r="3" spans="1:10" ht="60" customHeight="1">
      <c r="A3" s="69" t="s">
        <v>1030</v>
      </c>
      <c r="B3" s="69"/>
      <c r="C3" s="69"/>
      <c r="D3" s="69"/>
      <c r="E3" s="69"/>
      <c r="F3" s="69"/>
      <c r="G3" s="69"/>
      <c r="H3" s="69"/>
      <c r="I3" s="69"/>
      <c r="J3" s="69"/>
    </row>
    <row r="4" spans="1:10" ht="60" customHeight="1">
      <c r="A4" s="69"/>
      <c r="B4" s="69"/>
      <c r="C4" s="69"/>
      <c r="D4" s="69"/>
      <c r="E4" s="69"/>
      <c r="F4" s="69"/>
      <c r="G4" s="69"/>
      <c r="H4" s="69"/>
      <c r="I4" s="69"/>
      <c r="J4" s="69"/>
    </row>
    <row r="5" spans="1:10" ht="60" customHeight="1">
      <c r="A5" s="69"/>
      <c r="B5" s="69"/>
      <c r="C5" s="69"/>
      <c r="D5" s="69"/>
      <c r="E5" s="69"/>
      <c r="F5" s="69"/>
      <c r="G5" s="69"/>
      <c r="H5" s="69"/>
      <c r="I5" s="69"/>
      <c r="J5" s="69"/>
    </row>
    <row r="6" spans="1:10" ht="60" customHeight="1">
      <c r="A6" s="69"/>
      <c r="B6" s="69"/>
      <c r="C6" s="69"/>
      <c r="D6" s="69"/>
      <c r="E6" s="69"/>
      <c r="F6" s="69"/>
      <c r="G6" s="69"/>
      <c r="H6" s="69"/>
      <c r="I6" s="69"/>
      <c r="J6" s="69"/>
    </row>
    <row r="7" spans="1:10" ht="60" customHeight="1">
      <c r="A7" s="69"/>
      <c r="B7" s="69"/>
      <c r="C7" s="69"/>
      <c r="D7" s="69"/>
      <c r="E7" s="69"/>
      <c r="F7" s="69"/>
      <c r="G7" s="69"/>
      <c r="H7" s="69"/>
      <c r="I7" s="69"/>
      <c r="J7" s="69"/>
    </row>
    <row r="8" spans="1:10" ht="60" customHeight="1">
      <c r="A8" s="69"/>
      <c r="B8" s="69"/>
      <c r="C8" s="69"/>
      <c r="D8" s="69"/>
      <c r="E8" s="69"/>
      <c r="F8" s="69"/>
      <c r="G8" s="69"/>
      <c r="H8" s="69"/>
      <c r="I8" s="69"/>
      <c r="J8" s="69"/>
    </row>
    <row r="9" spans="1:10" ht="60" customHeight="1">
      <c r="A9" s="69"/>
      <c r="B9" s="69"/>
      <c r="C9" s="69"/>
      <c r="D9" s="69"/>
      <c r="E9" s="69"/>
      <c r="F9" s="69"/>
      <c r="G9" s="69"/>
      <c r="H9" s="69"/>
      <c r="I9" s="69"/>
      <c r="J9" s="69"/>
    </row>
    <row r="10" spans="1:10" ht="60" customHeight="1">
      <c r="A10" s="69"/>
      <c r="B10" s="69"/>
      <c r="C10" s="69"/>
      <c r="D10" s="69"/>
      <c r="E10" s="69"/>
      <c r="F10" s="69"/>
      <c r="G10" s="69"/>
      <c r="H10" s="69"/>
      <c r="I10" s="69"/>
      <c r="J10" s="69"/>
    </row>
    <row r="11" spans="1:10" ht="60" customHeight="1">
      <c r="A11" s="69"/>
      <c r="B11" s="69"/>
      <c r="C11" s="69"/>
      <c r="D11" s="69"/>
      <c r="E11" s="69"/>
      <c r="F11" s="69"/>
      <c r="G11" s="69"/>
      <c r="H11" s="69"/>
      <c r="I11" s="69"/>
      <c r="J11" s="69"/>
    </row>
    <row r="12" spans="1:10" ht="60" customHeight="1">
      <c r="A12" s="69"/>
      <c r="B12" s="69"/>
      <c r="C12" s="69"/>
      <c r="D12" s="69"/>
      <c r="E12" s="69"/>
      <c r="F12" s="69"/>
      <c r="G12" s="69"/>
      <c r="H12" s="69"/>
      <c r="I12" s="69"/>
      <c r="J12" s="69"/>
    </row>
    <row r="13" spans="1:10" ht="60" customHeight="1">
      <c r="A13" s="69"/>
      <c r="B13" s="69"/>
      <c r="C13" s="69"/>
      <c r="D13" s="69"/>
      <c r="E13" s="69"/>
      <c r="F13" s="69"/>
      <c r="G13" s="69"/>
      <c r="H13" s="69"/>
      <c r="I13" s="69"/>
      <c r="J13" s="69"/>
    </row>
  </sheetData>
  <mergeCells count="2">
    <mergeCell ref="A2:J2"/>
    <mergeCell ref="A3:J13"/>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B2497-074D-4940-979D-79BB0CF70FC4}">
  <dimension ref="A1:D38"/>
  <sheetViews>
    <sheetView workbookViewId="0">
      <selection activeCell="H18" sqref="H18"/>
    </sheetView>
  </sheetViews>
  <sheetFormatPr defaultRowHeight="14.25"/>
  <cols>
    <col min="1" max="1" width="26" customWidth="1"/>
    <col min="2" max="4" width="15.25" customWidth="1"/>
  </cols>
  <sheetData>
    <row r="1" spans="1:4">
      <c r="A1" t="s">
        <v>43</v>
      </c>
    </row>
    <row r="2" spans="1:4" ht="21" customHeight="1">
      <c r="A2" s="66" t="s">
        <v>44</v>
      </c>
      <c r="B2" s="66"/>
      <c r="C2" s="66"/>
      <c r="D2" s="66"/>
    </row>
    <row r="3" spans="1:4" ht="21" customHeight="1">
      <c r="A3" s="15"/>
      <c r="B3" s="16"/>
      <c r="C3" s="16"/>
      <c r="D3" s="22" t="s">
        <v>45</v>
      </c>
    </row>
    <row r="4" spans="1:4" ht="25.5">
      <c r="A4" s="1" t="s">
        <v>46</v>
      </c>
      <c r="B4" s="2" t="s">
        <v>47</v>
      </c>
      <c r="C4" s="2" t="s">
        <v>2</v>
      </c>
      <c r="D4" s="2" t="s">
        <v>48</v>
      </c>
    </row>
    <row r="5" spans="1:4" ht="19.5" customHeight="1">
      <c r="A5" s="6" t="s">
        <v>49</v>
      </c>
      <c r="B5" s="4">
        <f>SUM(B6:B24)</f>
        <v>1110000</v>
      </c>
      <c r="C5" s="4">
        <f>SUM(C6:C25)</f>
        <v>1088818</v>
      </c>
      <c r="D5" s="5">
        <f>C5/B5*100</f>
        <v>98.09171171171171</v>
      </c>
    </row>
    <row r="6" spans="1:4" ht="19.5" customHeight="1">
      <c r="A6" s="6" t="s">
        <v>50</v>
      </c>
      <c r="B6" s="7">
        <v>135811</v>
      </c>
      <c r="C6" s="7">
        <v>131436</v>
      </c>
      <c r="D6" s="5">
        <f t="shared" ref="D6:D24" si="0">C6/B6*100</f>
        <v>96.778611452680565</v>
      </c>
    </row>
    <row r="7" spans="1:4" ht="19.5" customHeight="1">
      <c r="A7" s="6" t="s">
        <v>51</v>
      </c>
      <c r="B7" s="7">
        <v>103745</v>
      </c>
      <c r="C7" s="7">
        <v>101950</v>
      </c>
      <c r="D7" s="5">
        <f t="shared" si="0"/>
        <v>98.269796134753477</v>
      </c>
    </row>
    <row r="8" spans="1:4" ht="19.5" customHeight="1">
      <c r="A8" s="6" t="s">
        <v>52</v>
      </c>
      <c r="B8" s="7">
        <v>270719</v>
      </c>
      <c r="C8" s="7">
        <v>271570</v>
      </c>
      <c r="D8" s="5">
        <f t="shared" si="0"/>
        <v>100.31434808786972</v>
      </c>
    </row>
    <row r="9" spans="1:4" ht="19.5" customHeight="1">
      <c r="A9" s="6" t="s">
        <v>53</v>
      </c>
      <c r="B9" s="7">
        <v>77726</v>
      </c>
      <c r="C9" s="7">
        <v>70274</v>
      </c>
      <c r="D9" s="5">
        <f t="shared" si="0"/>
        <v>90.412474590227205</v>
      </c>
    </row>
    <row r="10" spans="1:4" ht="19.5" customHeight="1">
      <c r="A10" s="6" t="s">
        <v>54</v>
      </c>
      <c r="B10" s="7">
        <v>18372</v>
      </c>
      <c r="C10" s="7">
        <v>17917</v>
      </c>
      <c r="D10" s="5">
        <f t="shared" si="0"/>
        <v>97.523405181798381</v>
      </c>
    </row>
    <row r="11" spans="1:4" ht="19.5" customHeight="1">
      <c r="A11" s="6" t="s">
        <v>55</v>
      </c>
      <c r="B11" s="7">
        <v>171228</v>
      </c>
      <c r="C11" s="7">
        <v>170599</v>
      </c>
      <c r="D11" s="5">
        <f t="shared" si="0"/>
        <v>99.632653537972757</v>
      </c>
    </row>
    <row r="12" spans="1:4" ht="19.5" customHeight="1">
      <c r="A12" s="6" t="s">
        <v>56</v>
      </c>
      <c r="B12" s="7">
        <v>65746</v>
      </c>
      <c r="C12" s="7">
        <v>65109</v>
      </c>
      <c r="D12" s="5">
        <f t="shared" si="0"/>
        <v>99.031119763940012</v>
      </c>
    </row>
    <row r="13" spans="1:4" ht="19.5" customHeight="1">
      <c r="A13" s="6" t="s">
        <v>57</v>
      </c>
      <c r="B13" s="7">
        <v>8527</v>
      </c>
      <c r="C13" s="7">
        <v>8357</v>
      </c>
      <c r="D13" s="5">
        <f t="shared" si="0"/>
        <v>98.006332825143659</v>
      </c>
    </row>
    <row r="14" spans="1:4" ht="19.5" customHeight="1">
      <c r="A14" s="6" t="s">
        <v>58</v>
      </c>
      <c r="B14" s="7">
        <v>148771</v>
      </c>
      <c r="C14" s="7">
        <v>152401</v>
      </c>
      <c r="D14" s="5">
        <f t="shared" si="0"/>
        <v>102.43999166504226</v>
      </c>
    </row>
    <row r="15" spans="1:4" ht="19.5" customHeight="1">
      <c r="A15" s="6" t="s">
        <v>59</v>
      </c>
      <c r="B15" s="7">
        <v>6827</v>
      </c>
      <c r="C15" s="7">
        <v>6438</v>
      </c>
      <c r="D15" s="5">
        <f t="shared" si="0"/>
        <v>94.302036033396803</v>
      </c>
    </row>
    <row r="16" spans="1:4" ht="19.5" customHeight="1">
      <c r="A16" s="6" t="s">
        <v>60</v>
      </c>
      <c r="B16" s="7">
        <v>9198</v>
      </c>
      <c r="C16" s="7">
        <v>7885</v>
      </c>
      <c r="D16" s="5">
        <f t="shared" si="0"/>
        <v>85.725157642965868</v>
      </c>
    </row>
    <row r="17" spans="1:4" ht="19.5" customHeight="1">
      <c r="A17" s="6" t="s">
        <v>61</v>
      </c>
      <c r="B17" s="7">
        <v>12191</v>
      </c>
      <c r="C17" s="7">
        <v>12041</v>
      </c>
      <c r="D17" s="5">
        <f t="shared" si="0"/>
        <v>98.769584119432366</v>
      </c>
    </row>
    <row r="18" spans="1:4" ht="19.5" customHeight="1">
      <c r="A18" s="6" t="s">
        <v>62</v>
      </c>
      <c r="B18" s="7">
        <v>14974</v>
      </c>
      <c r="C18" s="7">
        <v>14338</v>
      </c>
      <c r="D18" s="5">
        <f t="shared" si="0"/>
        <v>95.752637905703224</v>
      </c>
    </row>
    <row r="19" spans="1:4" ht="19.5" customHeight="1">
      <c r="A19" s="17" t="s">
        <v>63</v>
      </c>
      <c r="B19" s="7">
        <v>15195</v>
      </c>
      <c r="C19" s="7">
        <v>15185</v>
      </c>
      <c r="D19" s="5">
        <f t="shared" si="0"/>
        <v>99.934188877920377</v>
      </c>
    </row>
    <row r="20" spans="1:4" ht="19.5" customHeight="1">
      <c r="A20" s="6" t="s">
        <v>64</v>
      </c>
      <c r="B20" s="7">
        <v>3583</v>
      </c>
      <c r="C20" s="7">
        <v>3438</v>
      </c>
      <c r="D20" s="5">
        <f t="shared" si="0"/>
        <v>95.953111917387673</v>
      </c>
    </row>
    <row r="21" spans="1:4" ht="19.5" customHeight="1">
      <c r="A21" s="6" t="s">
        <v>65</v>
      </c>
      <c r="B21" s="7">
        <v>2921</v>
      </c>
      <c r="C21" s="7">
        <v>2883</v>
      </c>
      <c r="D21" s="5">
        <f t="shared" si="0"/>
        <v>98.699075659020892</v>
      </c>
    </row>
    <row r="22" spans="1:4" ht="19.5" customHeight="1">
      <c r="A22" s="17" t="s">
        <v>66</v>
      </c>
      <c r="B22" s="7">
        <v>21300</v>
      </c>
      <c r="C22" s="7">
        <v>20433</v>
      </c>
      <c r="D22" s="5">
        <f t="shared" si="0"/>
        <v>95.929577464788736</v>
      </c>
    </row>
    <row r="23" spans="1:4" ht="19.5" customHeight="1">
      <c r="A23" s="6" t="s">
        <v>67</v>
      </c>
      <c r="B23" s="7">
        <v>16588</v>
      </c>
      <c r="C23" s="7">
        <v>16564</v>
      </c>
      <c r="D23" s="5">
        <f t="shared" si="0"/>
        <v>99.85531709669641</v>
      </c>
    </row>
    <row r="24" spans="1:4" ht="19.5" customHeight="1">
      <c r="A24" s="6" t="s">
        <v>68</v>
      </c>
      <c r="B24" s="7">
        <v>6578</v>
      </c>
      <c r="C24" s="7"/>
      <c r="D24" s="5">
        <f t="shared" si="0"/>
        <v>0</v>
      </c>
    </row>
    <row r="25" spans="1:4" ht="19.5" customHeight="1">
      <c r="A25" s="18"/>
      <c r="B25" s="18"/>
      <c r="C25" s="7"/>
      <c r="D25" s="5"/>
    </row>
    <row r="26" spans="1:4" ht="19.5" customHeight="1">
      <c r="A26" s="6" t="s">
        <v>69</v>
      </c>
      <c r="B26" s="4">
        <v>265830</v>
      </c>
      <c r="C26" s="4">
        <v>259168</v>
      </c>
      <c r="D26" s="5">
        <v>97.493887070684266</v>
      </c>
    </row>
    <row r="27" spans="1:4" ht="19.5" customHeight="1">
      <c r="A27" s="6"/>
      <c r="B27" s="4"/>
      <c r="C27" s="4"/>
      <c r="D27" s="5"/>
    </row>
    <row r="28" spans="1:4" ht="19.5" customHeight="1">
      <c r="A28" s="6" t="s">
        <v>70</v>
      </c>
      <c r="B28" s="4">
        <v>1272469</v>
      </c>
      <c r="C28" s="4">
        <v>1229338</v>
      </c>
      <c r="D28" s="5">
        <v>96.610447877315679</v>
      </c>
    </row>
    <row r="29" spans="1:4" ht="19.5" customHeight="1">
      <c r="A29" s="6"/>
      <c r="B29" s="4"/>
      <c r="C29" s="4"/>
      <c r="D29" s="5"/>
    </row>
    <row r="30" spans="1:4" ht="19.5" customHeight="1">
      <c r="A30" s="6" t="s">
        <v>71</v>
      </c>
      <c r="B30" s="4"/>
      <c r="C30" s="4">
        <v>31839</v>
      </c>
      <c r="D30" s="5"/>
    </row>
    <row r="31" spans="1:4" ht="19.5" customHeight="1">
      <c r="A31" s="6"/>
      <c r="B31" s="4"/>
      <c r="C31" s="4"/>
      <c r="D31" s="5"/>
    </row>
    <row r="32" spans="1:4" ht="19.5" customHeight="1">
      <c r="A32" s="12" t="s">
        <v>72</v>
      </c>
      <c r="B32" s="4">
        <v>237650</v>
      </c>
      <c r="C32" s="4">
        <v>237650</v>
      </c>
      <c r="D32" s="5">
        <v>100</v>
      </c>
    </row>
    <row r="33" spans="1:4" ht="19.5" customHeight="1">
      <c r="A33" s="17"/>
      <c r="B33" s="4"/>
      <c r="C33" s="4"/>
      <c r="D33" s="5"/>
    </row>
    <row r="34" spans="1:4" ht="19.5" customHeight="1">
      <c r="A34" s="10" t="s">
        <v>73</v>
      </c>
      <c r="B34" s="8">
        <v>77900</v>
      </c>
      <c r="C34" s="8">
        <v>104626</v>
      </c>
      <c r="D34" s="5">
        <v>134.30808729139923</v>
      </c>
    </row>
    <row r="35" spans="1:4" ht="19.5" customHeight="1">
      <c r="A35" s="10" t="s">
        <v>35</v>
      </c>
      <c r="B35" s="8"/>
      <c r="C35" s="8">
        <v>0</v>
      </c>
      <c r="D35" s="5"/>
    </row>
    <row r="36" spans="1:4" ht="19.5" customHeight="1">
      <c r="A36" s="10" t="s">
        <v>36</v>
      </c>
      <c r="B36" s="4"/>
      <c r="C36" s="4"/>
      <c r="D36" s="5"/>
    </row>
    <row r="37" spans="1:4" ht="19.5" customHeight="1">
      <c r="A37" s="10" t="s">
        <v>74</v>
      </c>
      <c r="B37" s="4">
        <v>77900</v>
      </c>
      <c r="C37" s="4">
        <v>104626</v>
      </c>
      <c r="D37" s="5">
        <v>134.30808729139923</v>
      </c>
    </row>
    <row r="38" spans="1:4" ht="19.5" customHeight="1">
      <c r="A38" s="11" t="s">
        <v>75</v>
      </c>
      <c r="B38" s="4">
        <v>2963849</v>
      </c>
      <c r="C38" s="4">
        <v>2951439</v>
      </c>
      <c r="D38" s="5">
        <v>99.581287710676207</v>
      </c>
    </row>
  </sheetData>
  <mergeCells count="1">
    <mergeCell ref="A2:D2"/>
  </mergeCells>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7DD0-3B70-43DB-8959-C78087F7F1AD}">
  <dimension ref="A1:C421"/>
  <sheetViews>
    <sheetView topLeftCell="A410" workbookViewId="0">
      <selection activeCell="H12" sqref="H12"/>
    </sheetView>
  </sheetViews>
  <sheetFormatPr defaultRowHeight="14.25"/>
  <cols>
    <col min="1" max="1" width="12.75" customWidth="1"/>
    <col min="2" max="2" width="53.5" customWidth="1"/>
    <col min="3" max="3" width="13.875" customWidth="1"/>
  </cols>
  <sheetData>
    <row r="1" spans="1:3" ht="21" customHeight="1">
      <c r="A1" s="14" t="s">
        <v>76</v>
      </c>
    </row>
    <row r="2" spans="1:3" ht="18.75">
      <c r="A2" s="66" t="s">
        <v>990</v>
      </c>
      <c r="B2" s="66"/>
      <c r="C2" s="66"/>
    </row>
    <row r="3" spans="1:3">
      <c r="A3" s="20"/>
      <c r="B3" s="21"/>
      <c r="C3" s="21"/>
    </row>
    <row r="4" spans="1:3">
      <c r="A4" s="21"/>
      <c r="B4" s="21"/>
      <c r="C4" s="22" t="s">
        <v>45</v>
      </c>
    </row>
    <row r="5" spans="1:3">
      <c r="A5" s="23" t="s">
        <v>77</v>
      </c>
      <c r="B5" s="23" t="s">
        <v>78</v>
      </c>
      <c r="C5" s="23" t="s">
        <v>79</v>
      </c>
    </row>
    <row r="6" spans="1:3">
      <c r="A6" s="24" t="s">
        <v>80</v>
      </c>
      <c r="B6" s="24"/>
      <c r="C6" s="25">
        <v>1088818</v>
      </c>
    </row>
    <row r="7" spans="1:3">
      <c r="A7" s="24" t="s">
        <v>81</v>
      </c>
      <c r="B7" s="24" t="s">
        <v>82</v>
      </c>
      <c r="C7" s="25">
        <v>131436</v>
      </c>
    </row>
    <row r="8" spans="1:3">
      <c r="A8" s="24" t="s">
        <v>83</v>
      </c>
      <c r="B8" s="24" t="s">
        <v>84</v>
      </c>
      <c r="C8" s="25">
        <v>6539</v>
      </c>
    </row>
    <row r="9" spans="1:3">
      <c r="A9" s="24" t="s">
        <v>85</v>
      </c>
      <c r="B9" s="24" t="s">
        <v>86</v>
      </c>
      <c r="C9" s="25">
        <v>4597</v>
      </c>
    </row>
    <row r="10" spans="1:3">
      <c r="A10" s="24" t="s">
        <v>87</v>
      </c>
      <c r="B10" s="24" t="s">
        <v>88</v>
      </c>
      <c r="C10" s="25">
        <v>767</v>
      </c>
    </row>
    <row r="11" spans="1:3">
      <c r="A11" s="24" t="s">
        <v>89</v>
      </c>
      <c r="B11" s="24" t="s">
        <v>90</v>
      </c>
      <c r="C11" s="25">
        <v>159</v>
      </c>
    </row>
    <row r="12" spans="1:3">
      <c r="A12" s="26" t="s">
        <v>91</v>
      </c>
      <c r="B12" s="24" t="s">
        <v>92</v>
      </c>
      <c r="C12" s="25">
        <v>954</v>
      </c>
    </row>
    <row r="13" spans="1:3">
      <c r="A13" s="26" t="s">
        <v>93</v>
      </c>
      <c r="B13" s="24" t="s">
        <v>94</v>
      </c>
      <c r="C13" s="25">
        <v>62</v>
      </c>
    </row>
    <row r="14" spans="1:3">
      <c r="A14" s="24" t="s">
        <v>95</v>
      </c>
      <c r="B14" s="24" t="s">
        <v>96</v>
      </c>
      <c r="C14" s="25">
        <v>3035</v>
      </c>
    </row>
    <row r="15" spans="1:3">
      <c r="A15" s="24" t="s">
        <v>97</v>
      </c>
      <c r="B15" s="24" t="s">
        <v>98</v>
      </c>
      <c r="C15" s="25">
        <v>2495</v>
      </c>
    </row>
    <row r="16" spans="1:3">
      <c r="A16" s="24" t="s">
        <v>99</v>
      </c>
      <c r="B16" s="24" t="s">
        <v>100</v>
      </c>
      <c r="C16" s="25">
        <v>393</v>
      </c>
    </row>
    <row r="17" spans="1:3">
      <c r="A17" s="24" t="s">
        <v>101</v>
      </c>
      <c r="B17" s="24" t="s">
        <v>102</v>
      </c>
      <c r="C17" s="25">
        <v>146</v>
      </c>
    </row>
    <row r="18" spans="1:3">
      <c r="A18" s="26" t="s">
        <v>103</v>
      </c>
      <c r="B18" s="24" t="s">
        <v>104</v>
      </c>
      <c r="C18" s="25">
        <v>1</v>
      </c>
    </row>
    <row r="19" spans="1:3">
      <c r="A19" s="24" t="s">
        <v>105</v>
      </c>
      <c r="B19" s="24" t="s">
        <v>106</v>
      </c>
      <c r="C19" s="25">
        <v>60464</v>
      </c>
    </row>
    <row r="20" spans="1:3">
      <c r="A20" s="24" t="s">
        <v>107</v>
      </c>
      <c r="B20" s="24" t="s">
        <v>108</v>
      </c>
      <c r="C20" s="25">
        <v>38232</v>
      </c>
    </row>
    <row r="21" spans="1:3">
      <c r="A21" s="24" t="s">
        <v>109</v>
      </c>
      <c r="B21" s="24" t="s">
        <v>110</v>
      </c>
      <c r="C21" s="25">
        <v>11396</v>
      </c>
    </row>
    <row r="22" spans="1:3">
      <c r="A22" s="24" t="s">
        <v>111</v>
      </c>
      <c r="B22" s="24" t="s">
        <v>112</v>
      </c>
      <c r="C22" s="25">
        <v>4052</v>
      </c>
    </row>
    <row r="23" spans="1:3">
      <c r="A23" s="24" t="s">
        <v>113</v>
      </c>
      <c r="B23" s="24" t="s">
        <v>114</v>
      </c>
      <c r="C23" s="25">
        <v>963</v>
      </c>
    </row>
    <row r="24" spans="1:3">
      <c r="A24" s="24" t="s">
        <v>115</v>
      </c>
      <c r="B24" s="24" t="s">
        <v>116</v>
      </c>
      <c r="C24" s="25">
        <v>5821</v>
      </c>
    </row>
    <row r="25" spans="1:3">
      <c r="A25" s="24" t="s">
        <v>117</v>
      </c>
      <c r="B25" s="24" t="s">
        <v>118</v>
      </c>
      <c r="C25" s="25">
        <v>3721</v>
      </c>
    </row>
    <row r="26" spans="1:3">
      <c r="A26" s="24" t="s">
        <v>119</v>
      </c>
      <c r="B26" s="24" t="s">
        <v>120</v>
      </c>
      <c r="C26" s="25">
        <v>2197</v>
      </c>
    </row>
    <row r="27" spans="1:3">
      <c r="A27" s="24" t="s">
        <v>121</v>
      </c>
      <c r="B27" s="24" t="s">
        <v>122</v>
      </c>
      <c r="C27" s="25">
        <v>794</v>
      </c>
    </row>
    <row r="28" spans="1:3">
      <c r="A28" s="26" t="s">
        <v>123</v>
      </c>
      <c r="B28" s="24" t="s">
        <v>124</v>
      </c>
      <c r="C28" s="25">
        <v>59</v>
      </c>
    </row>
    <row r="29" spans="1:3">
      <c r="A29" s="24" t="s">
        <v>125</v>
      </c>
      <c r="B29" s="24" t="s">
        <v>126</v>
      </c>
      <c r="C29" s="25">
        <v>459</v>
      </c>
    </row>
    <row r="30" spans="1:3">
      <c r="A30" s="26" t="s">
        <v>127</v>
      </c>
      <c r="B30" s="24" t="s">
        <v>128</v>
      </c>
      <c r="C30" s="25">
        <v>212</v>
      </c>
    </row>
    <row r="31" spans="1:3">
      <c r="A31" s="24" t="s">
        <v>129</v>
      </c>
      <c r="B31" s="24" t="s">
        <v>130</v>
      </c>
      <c r="C31" s="25">
        <v>3001</v>
      </c>
    </row>
    <row r="32" spans="1:3">
      <c r="A32" s="24" t="s">
        <v>131</v>
      </c>
      <c r="B32" s="24" t="s">
        <v>132</v>
      </c>
      <c r="C32" s="25">
        <v>1782</v>
      </c>
    </row>
    <row r="33" spans="1:3">
      <c r="A33" s="24" t="s">
        <v>133</v>
      </c>
      <c r="B33" s="24" t="s">
        <v>134</v>
      </c>
      <c r="C33" s="25">
        <v>186</v>
      </c>
    </row>
    <row r="34" spans="1:3">
      <c r="A34" s="24" t="s">
        <v>135</v>
      </c>
      <c r="B34" s="24" t="s">
        <v>136</v>
      </c>
      <c r="C34" s="25">
        <v>119</v>
      </c>
    </row>
    <row r="35" spans="1:3">
      <c r="A35" s="24" t="s">
        <v>137</v>
      </c>
      <c r="B35" s="24" t="s">
        <v>138</v>
      </c>
      <c r="C35" s="25">
        <v>5</v>
      </c>
    </row>
    <row r="36" spans="1:3">
      <c r="A36" s="24" t="s">
        <v>139</v>
      </c>
      <c r="B36" s="24" t="s">
        <v>140</v>
      </c>
      <c r="C36" s="25">
        <v>91</v>
      </c>
    </row>
    <row r="37" spans="1:3">
      <c r="A37" s="26" t="s">
        <v>141</v>
      </c>
      <c r="B37" s="24" t="s">
        <v>142</v>
      </c>
      <c r="C37" s="25">
        <v>818</v>
      </c>
    </row>
    <row r="38" spans="1:3">
      <c r="A38" s="24" t="s">
        <v>143</v>
      </c>
      <c r="B38" s="24" t="s">
        <v>144</v>
      </c>
      <c r="C38" s="25">
        <v>3881</v>
      </c>
    </row>
    <row r="39" spans="1:3">
      <c r="A39" s="24" t="s">
        <v>145</v>
      </c>
      <c r="B39" s="24" t="s">
        <v>146</v>
      </c>
      <c r="C39" s="25">
        <v>3332</v>
      </c>
    </row>
    <row r="40" spans="1:3">
      <c r="A40" s="24" t="s">
        <v>147</v>
      </c>
      <c r="B40" s="24" t="s">
        <v>148</v>
      </c>
      <c r="C40" s="25">
        <v>9</v>
      </c>
    </row>
    <row r="41" spans="1:3">
      <c r="A41" s="24" t="s">
        <v>149</v>
      </c>
      <c r="B41" s="24" t="s">
        <v>150</v>
      </c>
      <c r="C41" s="25">
        <v>167</v>
      </c>
    </row>
    <row r="42" spans="1:3">
      <c r="A42" s="24" t="s">
        <v>151</v>
      </c>
      <c r="B42" s="24" t="s">
        <v>152</v>
      </c>
      <c r="C42" s="25">
        <v>373</v>
      </c>
    </row>
    <row r="43" spans="1:3">
      <c r="A43" s="24" t="s">
        <v>153</v>
      </c>
      <c r="B43" s="24" t="s">
        <v>154</v>
      </c>
      <c r="C43" s="25">
        <v>4324</v>
      </c>
    </row>
    <row r="44" spans="1:3">
      <c r="A44" s="24" t="s">
        <v>155</v>
      </c>
      <c r="B44" s="24" t="s">
        <v>156</v>
      </c>
      <c r="C44" s="25">
        <v>4324</v>
      </c>
    </row>
    <row r="45" spans="1:3">
      <c r="A45" s="24" t="s">
        <v>157</v>
      </c>
      <c r="B45" s="24" t="s">
        <v>158</v>
      </c>
      <c r="C45" s="25">
        <v>1411</v>
      </c>
    </row>
    <row r="46" spans="1:3">
      <c r="A46" s="24" t="s">
        <v>159</v>
      </c>
      <c r="B46" s="24" t="s">
        <v>160</v>
      </c>
      <c r="C46" s="25">
        <v>1101</v>
      </c>
    </row>
    <row r="47" spans="1:3">
      <c r="A47" s="24" t="s">
        <v>161</v>
      </c>
      <c r="B47" s="24" t="s">
        <v>162</v>
      </c>
      <c r="C47" s="25">
        <v>0</v>
      </c>
    </row>
    <row r="48" spans="1:3">
      <c r="A48" s="24" t="s">
        <v>163</v>
      </c>
      <c r="B48" s="24" t="s">
        <v>164</v>
      </c>
      <c r="C48" s="25">
        <v>6</v>
      </c>
    </row>
    <row r="49" spans="1:3">
      <c r="A49" s="24" t="s">
        <v>165</v>
      </c>
      <c r="B49" s="24" t="s">
        <v>166</v>
      </c>
      <c r="C49" s="25">
        <v>283</v>
      </c>
    </row>
    <row r="50" spans="1:3">
      <c r="A50" s="26" t="s">
        <v>167</v>
      </c>
      <c r="B50" s="24" t="s">
        <v>168</v>
      </c>
      <c r="C50" s="25">
        <v>21</v>
      </c>
    </row>
    <row r="51" spans="1:3">
      <c r="A51" s="26" t="s">
        <v>169</v>
      </c>
      <c r="B51" s="24" t="s">
        <v>170</v>
      </c>
      <c r="C51" s="25">
        <v>784</v>
      </c>
    </row>
    <row r="52" spans="1:3">
      <c r="A52" s="26" t="s">
        <v>171</v>
      </c>
      <c r="B52" s="24" t="s">
        <v>172</v>
      </c>
      <c r="C52" s="25">
        <v>768</v>
      </c>
    </row>
    <row r="53" spans="1:3">
      <c r="A53" s="26" t="s">
        <v>173</v>
      </c>
      <c r="B53" s="24" t="s">
        <v>174</v>
      </c>
      <c r="C53" s="25">
        <v>16</v>
      </c>
    </row>
    <row r="54" spans="1:3">
      <c r="A54" s="24" t="s">
        <v>175</v>
      </c>
      <c r="B54" s="24" t="s">
        <v>176</v>
      </c>
      <c r="C54" s="25">
        <v>5919</v>
      </c>
    </row>
    <row r="55" spans="1:3">
      <c r="A55" s="24" t="s">
        <v>177</v>
      </c>
      <c r="B55" s="24" t="s">
        <v>178</v>
      </c>
      <c r="C55" s="25">
        <v>5034</v>
      </c>
    </row>
    <row r="56" spans="1:3">
      <c r="A56" s="24" t="s">
        <v>179</v>
      </c>
      <c r="B56" s="24" t="s">
        <v>180</v>
      </c>
      <c r="C56" s="25">
        <v>863</v>
      </c>
    </row>
    <row r="57" spans="1:3">
      <c r="A57" s="24" t="s">
        <v>181</v>
      </c>
      <c r="B57" s="24" t="s">
        <v>182</v>
      </c>
      <c r="C57" s="25">
        <v>0</v>
      </c>
    </row>
    <row r="58" spans="1:3">
      <c r="A58" s="26" t="s">
        <v>183</v>
      </c>
      <c r="B58" s="24" t="s">
        <v>92</v>
      </c>
      <c r="C58" s="25">
        <v>6</v>
      </c>
    </row>
    <row r="59" spans="1:3">
      <c r="A59" s="26" t="s">
        <v>184</v>
      </c>
      <c r="B59" s="24" t="s">
        <v>185</v>
      </c>
      <c r="C59" s="25">
        <v>16</v>
      </c>
    </row>
    <row r="60" spans="1:3">
      <c r="A60" s="24" t="s">
        <v>186</v>
      </c>
      <c r="B60" s="24" t="s">
        <v>187</v>
      </c>
      <c r="C60" s="25">
        <v>3094</v>
      </c>
    </row>
    <row r="61" spans="1:3">
      <c r="A61" s="24" t="s">
        <v>188</v>
      </c>
      <c r="B61" s="24" t="s">
        <v>189</v>
      </c>
      <c r="C61" s="25">
        <v>2363</v>
      </c>
    </row>
    <row r="62" spans="1:3">
      <c r="A62" s="24" t="s">
        <v>190</v>
      </c>
      <c r="B62" s="24" t="s">
        <v>191</v>
      </c>
      <c r="C62" s="25">
        <v>147</v>
      </c>
    </row>
    <row r="63" spans="1:3">
      <c r="A63" s="24" t="s">
        <v>192</v>
      </c>
      <c r="B63" s="24" t="s">
        <v>193</v>
      </c>
      <c r="C63" s="25">
        <v>163</v>
      </c>
    </row>
    <row r="64" spans="1:3">
      <c r="A64" s="24" t="s">
        <v>194</v>
      </c>
      <c r="B64" s="24" t="s">
        <v>195</v>
      </c>
      <c r="C64" s="25">
        <v>385</v>
      </c>
    </row>
    <row r="65" spans="1:3">
      <c r="A65" s="24" t="s">
        <v>196</v>
      </c>
      <c r="B65" s="24" t="s">
        <v>197</v>
      </c>
      <c r="C65" s="25">
        <v>36</v>
      </c>
    </row>
    <row r="66" spans="1:3">
      <c r="A66" s="24" t="s">
        <v>198</v>
      </c>
      <c r="B66" s="24" t="s">
        <v>199</v>
      </c>
      <c r="C66" s="25">
        <v>974</v>
      </c>
    </row>
    <row r="67" spans="1:3">
      <c r="A67" s="24" t="s">
        <v>200</v>
      </c>
      <c r="B67" s="24" t="s">
        <v>201</v>
      </c>
      <c r="C67" s="25">
        <v>372</v>
      </c>
    </row>
    <row r="68" spans="1:3">
      <c r="A68" s="24" t="s">
        <v>202</v>
      </c>
      <c r="B68" s="24" t="s">
        <v>203</v>
      </c>
      <c r="C68" s="25">
        <v>602</v>
      </c>
    </row>
    <row r="69" spans="1:3">
      <c r="A69" s="24" t="s">
        <v>204</v>
      </c>
      <c r="B69" s="24" t="s">
        <v>205</v>
      </c>
      <c r="C69" s="25">
        <v>825</v>
      </c>
    </row>
    <row r="70" spans="1:3">
      <c r="A70" s="24" t="s">
        <v>206</v>
      </c>
      <c r="B70" s="24" t="s">
        <v>207</v>
      </c>
      <c r="C70" s="25">
        <v>769</v>
      </c>
    </row>
    <row r="71" spans="1:3">
      <c r="A71" s="24" t="s">
        <v>208</v>
      </c>
      <c r="B71" s="24" t="s">
        <v>209</v>
      </c>
      <c r="C71" s="25">
        <v>56</v>
      </c>
    </row>
    <row r="72" spans="1:3">
      <c r="A72" s="24" t="s">
        <v>210</v>
      </c>
      <c r="B72" s="24" t="s">
        <v>211</v>
      </c>
      <c r="C72" s="25">
        <v>2613</v>
      </c>
    </row>
    <row r="73" spans="1:3">
      <c r="A73" s="24" t="s">
        <v>212</v>
      </c>
      <c r="B73" s="24" t="s">
        <v>213</v>
      </c>
      <c r="C73" s="25">
        <v>1626</v>
      </c>
    </row>
    <row r="74" spans="1:3">
      <c r="A74" s="24" t="s">
        <v>214</v>
      </c>
      <c r="B74" s="24" t="s">
        <v>215</v>
      </c>
      <c r="C74" s="25">
        <v>253</v>
      </c>
    </row>
    <row r="75" spans="1:3">
      <c r="A75" s="24" t="s">
        <v>216</v>
      </c>
      <c r="B75" s="24" t="s">
        <v>217</v>
      </c>
      <c r="C75" s="25">
        <v>388</v>
      </c>
    </row>
    <row r="76" spans="1:3">
      <c r="A76" s="26" t="s">
        <v>218</v>
      </c>
      <c r="B76" s="24" t="s">
        <v>219</v>
      </c>
      <c r="C76" s="25">
        <v>346</v>
      </c>
    </row>
    <row r="77" spans="1:3">
      <c r="A77" s="24" t="s">
        <v>220</v>
      </c>
      <c r="B77" s="24" t="s">
        <v>221</v>
      </c>
      <c r="C77" s="25">
        <v>2516</v>
      </c>
    </row>
    <row r="78" spans="1:3">
      <c r="A78" s="24" t="s">
        <v>222</v>
      </c>
      <c r="B78" s="24" t="s">
        <v>223</v>
      </c>
      <c r="C78" s="25">
        <v>2261</v>
      </c>
    </row>
    <row r="79" spans="1:3">
      <c r="A79" s="24" t="s">
        <v>224</v>
      </c>
      <c r="B79" s="24" t="s">
        <v>225</v>
      </c>
      <c r="C79" s="25">
        <v>115</v>
      </c>
    </row>
    <row r="80" spans="1:3">
      <c r="A80" s="24" t="s">
        <v>226</v>
      </c>
      <c r="B80" s="24" t="s">
        <v>227</v>
      </c>
      <c r="C80" s="25">
        <v>140</v>
      </c>
    </row>
    <row r="81" spans="1:3">
      <c r="A81" s="24" t="s">
        <v>228</v>
      </c>
      <c r="B81" s="24" t="s">
        <v>229</v>
      </c>
      <c r="C81" s="25">
        <v>3872</v>
      </c>
    </row>
    <row r="82" spans="1:3">
      <c r="A82" s="24" t="s">
        <v>230</v>
      </c>
      <c r="B82" s="24" t="s">
        <v>231</v>
      </c>
      <c r="C82" s="25">
        <v>1767</v>
      </c>
    </row>
    <row r="83" spans="1:3">
      <c r="A83" s="24" t="s">
        <v>232</v>
      </c>
      <c r="B83" s="24" t="s">
        <v>233</v>
      </c>
      <c r="C83" s="25">
        <v>1073</v>
      </c>
    </row>
    <row r="84" spans="1:3">
      <c r="A84" s="24" t="s">
        <v>234</v>
      </c>
      <c r="B84" s="24" t="s">
        <v>235</v>
      </c>
      <c r="C84" s="25">
        <v>0</v>
      </c>
    </row>
    <row r="85" spans="1:3">
      <c r="A85" s="24" t="s">
        <v>236</v>
      </c>
      <c r="B85" s="24" t="s">
        <v>237</v>
      </c>
      <c r="C85" s="25">
        <v>674</v>
      </c>
    </row>
    <row r="86" spans="1:3">
      <c r="A86" s="26" t="s">
        <v>238</v>
      </c>
      <c r="B86" s="24" t="s">
        <v>239</v>
      </c>
      <c r="C86" s="25">
        <v>358</v>
      </c>
    </row>
    <row r="87" spans="1:3">
      <c r="A87" s="24" t="s">
        <v>240</v>
      </c>
      <c r="B87" s="24" t="s">
        <v>241</v>
      </c>
      <c r="C87" s="25">
        <v>4194</v>
      </c>
    </row>
    <row r="88" spans="1:3">
      <c r="A88" s="24" t="s">
        <v>242</v>
      </c>
      <c r="B88" s="24" t="s">
        <v>243</v>
      </c>
      <c r="C88" s="25">
        <v>2340</v>
      </c>
    </row>
    <row r="89" spans="1:3">
      <c r="A89" s="24" t="s">
        <v>244</v>
      </c>
      <c r="B89" s="24" t="s">
        <v>245</v>
      </c>
      <c r="C89" s="25">
        <v>1157</v>
      </c>
    </row>
    <row r="90" spans="1:3">
      <c r="A90" s="24" t="s">
        <v>246</v>
      </c>
      <c r="B90" s="24" t="s">
        <v>247</v>
      </c>
      <c r="C90" s="25">
        <v>595</v>
      </c>
    </row>
    <row r="91" spans="1:3">
      <c r="A91" s="26" t="s">
        <v>248</v>
      </c>
      <c r="B91" s="24" t="s">
        <v>249</v>
      </c>
      <c r="C91" s="25">
        <v>102</v>
      </c>
    </row>
    <row r="92" spans="1:3">
      <c r="A92" s="24" t="s">
        <v>250</v>
      </c>
      <c r="B92" s="24" t="s">
        <v>251</v>
      </c>
      <c r="C92" s="25">
        <v>1494</v>
      </c>
    </row>
    <row r="93" spans="1:3">
      <c r="A93" s="24" t="s">
        <v>252</v>
      </c>
      <c r="B93" s="24" t="s">
        <v>253</v>
      </c>
      <c r="C93" s="25">
        <v>1028</v>
      </c>
    </row>
    <row r="94" spans="1:3">
      <c r="A94" s="24" t="s">
        <v>254</v>
      </c>
      <c r="B94" s="24" t="s">
        <v>255</v>
      </c>
      <c r="C94" s="25">
        <v>366</v>
      </c>
    </row>
    <row r="95" spans="1:3">
      <c r="A95" s="24" t="s">
        <v>256</v>
      </c>
      <c r="B95" s="24" t="s">
        <v>257</v>
      </c>
      <c r="C95" s="25">
        <v>84</v>
      </c>
    </row>
    <row r="96" spans="1:3">
      <c r="A96" s="26" t="s">
        <v>258</v>
      </c>
      <c r="B96" s="24" t="s">
        <v>259</v>
      </c>
      <c r="C96" s="25">
        <v>16</v>
      </c>
    </row>
    <row r="97" spans="1:3">
      <c r="A97" s="24" t="s">
        <v>260</v>
      </c>
      <c r="B97" s="24" t="s">
        <v>261</v>
      </c>
      <c r="C97" s="25">
        <v>6231</v>
      </c>
    </row>
    <row r="98" spans="1:3">
      <c r="A98" s="24" t="s">
        <v>262</v>
      </c>
      <c r="B98" s="24" t="s">
        <v>263</v>
      </c>
      <c r="C98" s="25">
        <v>2188</v>
      </c>
    </row>
    <row r="99" spans="1:3">
      <c r="A99" s="24" t="s">
        <v>264</v>
      </c>
      <c r="B99" s="24" t="s">
        <v>265</v>
      </c>
      <c r="C99" s="25">
        <v>857</v>
      </c>
    </row>
    <row r="100" spans="1:3">
      <c r="A100" s="24" t="s">
        <v>266</v>
      </c>
      <c r="B100" s="24" t="s">
        <v>267</v>
      </c>
      <c r="C100" s="25">
        <v>377</v>
      </c>
    </row>
    <row r="101" spans="1:3">
      <c r="A101" s="26" t="s">
        <v>268</v>
      </c>
      <c r="B101" s="24" t="s">
        <v>269</v>
      </c>
      <c r="C101" s="25">
        <v>2809</v>
      </c>
    </row>
    <row r="102" spans="1:3">
      <c r="A102" s="24" t="s">
        <v>270</v>
      </c>
      <c r="B102" s="24" t="s">
        <v>271</v>
      </c>
      <c r="C102" s="25">
        <v>7177</v>
      </c>
    </row>
    <row r="103" spans="1:3">
      <c r="A103" s="24" t="s">
        <v>272</v>
      </c>
      <c r="B103" s="24" t="s">
        <v>273</v>
      </c>
      <c r="C103" s="25">
        <v>6330</v>
      </c>
    </row>
    <row r="104" spans="1:3">
      <c r="A104" s="24" t="s">
        <v>274</v>
      </c>
      <c r="B104" s="24" t="s">
        <v>275</v>
      </c>
      <c r="C104" s="25">
        <v>725</v>
      </c>
    </row>
    <row r="105" spans="1:3">
      <c r="A105" s="24" t="s">
        <v>276</v>
      </c>
      <c r="B105" s="24" t="s">
        <v>277</v>
      </c>
      <c r="C105" s="25">
        <v>0</v>
      </c>
    </row>
    <row r="106" spans="1:3">
      <c r="A106" s="24" t="s">
        <v>278</v>
      </c>
      <c r="B106" s="24" t="s">
        <v>279</v>
      </c>
      <c r="C106" s="25">
        <v>0</v>
      </c>
    </row>
    <row r="107" spans="1:3">
      <c r="A107" s="26" t="s">
        <v>280</v>
      </c>
      <c r="B107" s="24" t="s">
        <v>281</v>
      </c>
      <c r="C107" s="25">
        <v>45</v>
      </c>
    </row>
    <row r="108" spans="1:3">
      <c r="A108" s="24" t="s">
        <v>282</v>
      </c>
      <c r="B108" s="24" t="s">
        <v>283</v>
      </c>
      <c r="C108" s="25">
        <v>52</v>
      </c>
    </row>
    <row r="109" spans="1:3">
      <c r="A109" s="24" t="s">
        <v>284</v>
      </c>
      <c r="B109" s="24" t="s">
        <v>285</v>
      </c>
      <c r="C109" s="25">
        <v>25</v>
      </c>
    </row>
    <row r="110" spans="1:3">
      <c r="A110" s="24" t="s">
        <v>286</v>
      </c>
      <c r="B110" s="24" t="s">
        <v>287</v>
      </c>
      <c r="C110" s="25">
        <v>5367</v>
      </c>
    </row>
    <row r="111" spans="1:3">
      <c r="A111" s="24" t="s">
        <v>288</v>
      </c>
      <c r="B111" s="24" t="s">
        <v>289</v>
      </c>
      <c r="C111" s="25">
        <v>5367</v>
      </c>
    </row>
    <row r="112" spans="1:3">
      <c r="A112" s="24" t="s">
        <v>290</v>
      </c>
      <c r="B112" s="24" t="s">
        <v>291</v>
      </c>
      <c r="C112" s="25">
        <v>0</v>
      </c>
    </row>
    <row r="113" spans="1:3">
      <c r="A113" s="24" t="s">
        <v>292</v>
      </c>
      <c r="B113" s="24" t="s">
        <v>293</v>
      </c>
      <c r="C113" s="25">
        <v>0</v>
      </c>
    </row>
    <row r="114" spans="1:3">
      <c r="A114" s="24" t="s">
        <v>294</v>
      </c>
      <c r="B114" s="24" t="s">
        <v>295</v>
      </c>
      <c r="C114" s="25">
        <v>0</v>
      </c>
    </row>
    <row r="115" spans="1:3">
      <c r="A115" s="24" t="s">
        <v>296</v>
      </c>
      <c r="B115" s="24" t="s">
        <v>297</v>
      </c>
      <c r="C115" s="25">
        <v>101950</v>
      </c>
    </row>
    <row r="116" spans="1:3">
      <c r="A116" s="24" t="s">
        <v>298</v>
      </c>
      <c r="B116" s="24" t="s">
        <v>299</v>
      </c>
      <c r="C116" s="25">
        <v>76137</v>
      </c>
    </row>
    <row r="117" spans="1:3">
      <c r="A117" s="24" t="s">
        <v>300</v>
      </c>
      <c r="B117" s="24" t="s">
        <v>301</v>
      </c>
      <c r="C117" s="25">
        <v>58810</v>
      </c>
    </row>
    <row r="118" spans="1:3">
      <c r="A118" s="24" t="s">
        <v>302</v>
      </c>
      <c r="B118" s="24" t="s">
        <v>303</v>
      </c>
      <c r="C118" s="25">
        <v>12437</v>
      </c>
    </row>
    <row r="119" spans="1:3">
      <c r="A119" s="24" t="s">
        <v>304</v>
      </c>
      <c r="B119" s="24" t="s">
        <v>305</v>
      </c>
      <c r="C119" s="25">
        <v>60</v>
      </c>
    </row>
    <row r="120" spans="1:3">
      <c r="A120" s="24" t="s">
        <v>306</v>
      </c>
      <c r="B120" s="24" t="s">
        <v>307</v>
      </c>
      <c r="C120" s="25">
        <v>68</v>
      </c>
    </row>
    <row r="121" spans="1:3">
      <c r="A121" s="24" t="s">
        <v>308</v>
      </c>
      <c r="B121" s="24" t="s">
        <v>309</v>
      </c>
      <c r="C121" s="25">
        <v>4762</v>
      </c>
    </row>
    <row r="122" spans="1:3">
      <c r="A122" s="24" t="s">
        <v>310</v>
      </c>
      <c r="B122" s="24" t="s">
        <v>311</v>
      </c>
      <c r="C122" s="25">
        <v>6750</v>
      </c>
    </row>
    <row r="123" spans="1:3">
      <c r="A123" s="24" t="s">
        <v>312</v>
      </c>
      <c r="B123" s="24" t="s">
        <v>313</v>
      </c>
      <c r="C123" s="25">
        <v>5895</v>
      </c>
    </row>
    <row r="124" spans="1:3">
      <c r="A124" s="24" t="s">
        <v>314</v>
      </c>
      <c r="B124" s="24" t="s">
        <v>315</v>
      </c>
      <c r="C124" s="25">
        <v>668</v>
      </c>
    </row>
    <row r="125" spans="1:3">
      <c r="A125" s="24" t="s">
        <v>316</v>
      </c>
      <c r="B125" s="24" t="s">
        <v>317</v>
      </c>
      <c r="C125" s="25">
        <v>154</v>
      </c>
    </row>
    <row r="126" spans="1:3">
      <c r="A126" s="24" t="s">
        <v>318</v>
      </c>
      <c r="B126" s="24" t="s">
        <v>319</v>
      </c>
      <c r="C126" s="25">
        <v>0</v>
      </c>
    </row>
    <row r="127" spans="1:3">
      <c r="A127" s="24" t="s">
        <v>320</v>
      </c>
      <c r="B127" s="24" t="s">
        <v>321</v>
      </c>
      <c r="C127" s="25">
        <v>0</v>
      </c>
    </row>
    <row r="128" spans="1:3">
      <c r="A128" s="24" t="s">
        <v>322</v>
      </c>
      <c r="B128" s="24" t="s">
        <v>323</v>
      </c>
      <c r="C128" s="25">
        <v>33</v>
      </c>
    </row>
    <row r="129" spans="1:3">
      <c r="A129" s="24" t="s">
        <v>324</v>
      </c>
      <c r="B129" s="24" t="s">
        <v>325</v>
      </c>
      <c r="C129" s="25">
        <v>12519</v>
      </c>
    </row>
    <row r="130" spans="1:3">
      <c r="A130" s="24" t="s">
        <v>326</v>
      </c>
      <c r="B130" s="24" t="s">
        <v>327</v>
      </c>
      <c r="C130" s="25">
        <v>10526</v>
      </c>
    </row>
    <row r="131" spans="1:3">
      <c r="A131" s="24" t="s">
        <v>328</v>
      </c>
      <c r="B131" s="24" t="s">
        <v>329</v>
      </c>
      <c r="C131" s="25">
        <v>1328</v>
      </c>
    </row>
    <row r="132" spans="1:3">
      <c r="A132" s="24" t="s">
        <v>330</v>
      </c>
      <c r="B132" s="24" t="s">
        <v>331</v>
      </c>
      <c r="C132" s="25">
        <v>665</v>
      </c>
    </row>
    <row r="133" spans="1:3">
      <c r="A133" s="24" t="s">
        <v>332</v>
      </c>
      <c r="B133" s="24" t="s">
        <v>333</v>
      </c>
      <c r="C133" s="25">
        <v>0</v>
      </c>
    </row>
    <row r="134" spans="1:3">
      <c r="A134" s="24" t="s">
        <v>334</v>
      </c>
      <c r="B134" s="24" t="s">
        <v>335</v>
      </c>
      <c r="C134" s="25">
        <v>0</v>
      </c>
    </row>
    <row r="135" spans="1:3">
      <c r="A135" s="24" t="s">
        <v>336</v>
      </c>
      <c r="B135" s="24" t="s">
        <v>337</v>
      </c>
      <c r="C135" s="25">
        <v>4412</v>
      </c>
    </row>
    <row r="136" spans="1:3">
      <c r="A136" s="24" t="s">
        <v>338</v>
      </c>
      <c r="B136" s="24" t="s">
        <v>339</v>
      </c>
      <c r="C136" s="25">
        <v>2694</v>
      </c>
    </row>
    <row r="137" spans="1:3">
      <c r="A137" s="24" t="s">
        <v>340</v>
      </c>
      <c r="B137" s="24" t="s">
        <v>341</v>
      </c>
      <c r="C137" s="25">
        <v>962</v>
      </c>
    </row>
    <row r="138" spans="1:3">
      <c r="A138" s="24" t="s">
        <v>342</v>
      </c>
      <c r="B138" s="24" t="s">
        <v>343</v>
      </c>
      <c r="C138" s="25">
        <v>316</v>
      </c>
    </row>
    <row r="139" spans="1:3">
      <c r="A139" s="24" t="s">
        <v>344</v>
      </c>
      <c r="B139" s="24" t="s">
        <v>345</v>
      </c>
      <c r="C139" s="25">
        <v>117</v>
      </c>
    </row>
    <row r="140" spans="1:3">
      <c r="A140" s="24" t="s">
        <v>346</v>
      </c>
      <c r="B140" s="24" t="s">
        <v>347</v>
      </c>
      <c r="C140" s="25">
        <v>132</v>
      </c>
    </row>
    <row r="141" spans="1:3">
      <c r="A141" s="24" t="s">
        <v>348</v>
      </c>
      <c r="B141" s="24" t="s">
        <v>349</v>
      </c>
      <c r="C141" s="25">
        <v>191</v>
      </c>
    </row>
    <row r="142" spans="1:3">
      <c r="A142" s="24" t="s">
        <v>350</v>
      </c>
      <c r="B142" s="24" t="s">
        <v>351</v>
      </c>
      <c r="C142" s="25">
        <v>2132</v>
      </c>
    </row>
    <row r="143" spans="1:3">
      <c r="A143" s="24" t="s">
        <v>352</v>
      </c>
      <c r="B143" s="24" t="s">
        <v>353</v>
      </c>
      <c r="C143" s="25">
        <v>2132</v>
      </c>
    </row>
    <row r="144" spans="1:3">
      <c r="A144" s="24" t="s">
        <v>354</v>
      </c>
      <c r="B144" s="24" t="s">
        <v>355</v>
      </c>
      <c r="C144" s="25">
        <v>271570</v>
      </c>
    </row>
    <row r="145" spans="1:3">
      <c r="A145" s="24" t="s">
        <v>356</v>
      </c>
      <c r="B145" s="24" t="s">
        <v>357</v>
      </c>
      <c r="C145" s="25">
        <v>2505</v>
      </c>
    </row>
    <row r="146" spans="1:3">
      <c r="A146" s="24" t="s">
        <v>358</v>
      </c>
      <c r="B146" s="24" t="s">
        <v>359</v>
      </c>
      <c r="C146" s="25">
        <v>1675</v>
      </c>
    </row>
    <row r="147" spans="1:3">
      <c r="A147" s="24" t="s">
        <v>360</v>
      </c>
      <c r="B147" s="24" t="s">
        <v>361</v>
      </c>
      <c r="C147" s="25">
        <v>830</v>
      </c>
    </row>
    <row r="148" spans="1:3">
      <c r="A148" s="24" t="s">
        <v>362</v>
      </c>
      <c r="B148" s="24" t="s">
        <v>363</v>
      </c>
      <c r="C148" s="25">
        <v>225296</v>
      </c>
    </row>
    <row r="149" spans="1:3">
      <c r="A149" s="24" t="s">
        <v>364</v>
      </c>
      <c r="B149" s="24" t="s">
        <v>365</v>
      </c>
      <c r="C149" s="25">
        <v>43193</v>
      </c>
    </row>
    <row r="150" spans="1:3">
      <c r="A150" s="24" t="s">
        <v>366</v>
      </c>
      <c r="B150" s="24" t="s">
        <v>367</v>
      </c>
      <c r="C150" s="25">
        <v>96428</v>
      </c>
    </row>
    <row r="151" spans="1:3">
      <c r="A151" s="24" t="s">
        <v>368</v>
      </c>
      <c r="B151" s="24" t="s">
        <v>369</v>
      </c>
      <c r="C151" s="25">
        <v>76448</v>
      </c>
    </row>
    <row r="152" spans="1:3">
      <c r="A152" s="24" t="s">
        <v>370</v>
      </c>
      <c r="B152" s="24" t="s">
        <v>371</v>
      </c>
      <c r="C152" s="25">
        <v>3070</v>
      </c>
    </row>
    <row r="153" spans="1:3">
      <c r="A153" s="24" t="s">
        <v>372</v>
      </c>
      <c r="B153" s="24" t="s">
        <v>373</v>
      </c>
      <c r="C153" s="25">
        <v>6157</v>
      </c>
    </row>
    <row r="154" spans="1:3">
      <c r="A154" s="24" t="s">
        <v>374</v>
      </c>
      <c r="B154" s="24" t="s">
        <v>375</v>
      </c>
      <c r="C154" s="25">
        <v>4740</v>
      </c>
    </row>
    <row r="155" spans="1:3">
      <c r="A155" s="24" t="s">
        <v>376</v>
      </c>
      <c r="B155" s="24" t="s">
        <v>377</v>
      </c>
      <c r="C155" s="25">
        <v>4599</v>
      </c>
    </row>
    <row r="156" spans="1:3">
      <c r="A156" s="26" t="s">
        <v>378</v>
      </c>
      <c r="B156" s="24" t="s">
        <v>379</v>
      </c>
      <c r="C156" s="25">
        <v>53</v>
      </c>
    </row>
    <row r="157" spans="1:3">
      <c r="A157" s="26" t="s">
        <v>380</v>
      </c>
      <c r="B157" s="24" t="s">
        <v>381</v>
      </c>
      <c r="C157" s="25">
        <v>88</v>
      </c>
    </row>
    <row r="158" spans="1:3">
      <c r="A158" s="26" t="s">
        <v>382</v>
      </c>
      <c r="B158" s="24" t="s">
        <v>383</v>
      </c>
      <c r="C158" s="25">
        <v>182</v>
      </c>
    </row>
    <row r="159" spans="1:3">
      <c r="A159" s="26" t="s">
        <v>384</v>
      </c>
      <c r="B159" s="24" t="s">
        <v>385</v>
      </c>
      <c r="C159" s="25">
        <v>182</v>
      </c>
    </row>
    <row r="160" spans="1:3">
      <c r="A160" s="24" t="s">
        <v>386</v>
      </c>
      <c r="B160" s="24" t="s">
        <v>387</v>
      </c>
      <c r="C160" s="25">
        <v>2911</v>
      </c>
    </row>
    <row r="161" spans="1:3">
      <c r="A161" s="24" t="s">
        <v>388</v>
      </c>
      <c r="B161" s="24" t="s">
        <v>389</v>
      </c>
      <c r="C161" s="25">
        <v>2911</v>
      </c>
    </row>
    <row r="162" spans="1:3">
      <c r="A162" s="24" t="s">
        <v>390</v>
      </c>
      <c r="B162" s="24" t="s">
        <v>391</v>
      </c>
      <c r="C162" s="25">
        <v>1675</v>
      </c>
    </row>
    <row r="163" spans="1:3">
      <c r="A163" s="24" t="s">
        <v>392</v>
      </c>
      <c r="B163" s="24" t="s">
        <v>393</v>
      </c>
      <c r="C163" s="25">
        <v>1675</v>
      </c>
    </row>
    <row r="164" spans="1:3">
      <c r="A164" s="24" t="s">
        <v>394</v>
      </c>
      <c r="B164" s="24" t="s">
        <v>395</v>
      </c>
      <c r="C164" s="25">
        <v>20121</v>
      </c>
    </row>
    <row r="165" spans="1:3">
      <c r="A165" s="24" t="s">
        <v>396</v>
      </c>
      <c r="B165" s="24" t="s">
        <v>397</v>
      </c>
      <c r="C165" s="25">
        <v>20121</v>
      </c>
    </row>
    <row r="166" spans="1:3">
      <c r="A166" s="24" t="s">
        <v>398</v>
      </c>
      <c r="B166" s="24" t="s">
        <v>399</v>
      </c>
      <c r="C166" s="25">
        <v>14140</v>
      </c>
    </row>
    <row r="167" spans="1:3">
      <c r="A167" s="24" t="s">
        <v>400</v>
      </c>
      <c r="B167" s="24" t="s">
        <v>401</v>
      </c>
      <c r="C167" s="25">
        <v>14140</v>
      </c>
    </row>
    <row r="168" spans="1:3">
      <c r="A168" s="24" t="s">
        <v>402</v>
      </c>
      <c r="B168" s="24" t="s">
        <v>403</v>
      </c>
      <c r="C168" s="25">
        <v>70274</v>
      </c>
    </row>
    <row r="169" spans="1:3">
      <c r="A169" s="24" t="s">
        <v>404</v>
      </c>
      <c r="B169" s="24" t="s">
        <v>405</v>
      </c>
      <c r="C169" s="25">
        <v>3809</v>
      </c>
    </row>
    <row r="170" spans="1:3">
      <c r="A170" s="24" t="s">
        <v>406</v>
      </c>
      <c r="B170" s="24" t="s">
        <v>407</v>
      </c>
      <c r="C170" s="25">
        <v>2162</v>
      </c>
    </row>
    <row r="171" spans="1:3">
      <c r="A171" s="24" t="s">
        <v>408</v>
      </c>
      <c r="B171" s="24" t="s">
        <v>409</v>
      </c>
      <c r="C171" s="25">
        <v>599</v>
      </c>
    </row>
    <row r="172" spans="1:3">
      <c r="A172" s="26" t="s">
        <v>410</v>
      </c>
      <c r="B172" s="24" t="s">
        <v>411</v>
      </c>
      <c r="C172" s="25">
        <v>1048</v>
      </c>
    </row>
    <row r="173" spans="1:3">
      <c r="A173" s="24" t="s">
        <v>412</v>
      </c>
      <c r="B173" s="24" t="s">
        <v>413</v>
      </c>
      <c r="C173" s="25">
        <v>2328</v>
      </c>
    </row>
    <row r="174" spans="1:3">
      <c r="A174" s="24" t="s">
        <v>414</v>
      </c>
      <c r="B174" s="24" t="s">
        <v>415</v>
      </c>
      <c r="C174" s="25">
        <v>2328</v>
      </c>
    </row>
    <row r="175" spans="1:3">
      <c r="A175" s="24" t="s">
        <v>416</v>
      </c>
      <c r="B175" s="24" t="s">
        <v>417</v>
      </c>
      <c r="C175" s="25">
        <v>32998</v>
      </c>
    </row>
    <row r="176" spans="1:3">
      <c r="A176" s="24" t="s">
        <v>418</v>
      </c>
      <c r="B176" s="24" t="s">
        <v>419</v>
      </c>
      <c r="C176" s="25">
        <v>114</v>
      </c>
    </row>
    <row r="177" spans="1:3">
      <c r="A177" s="24" t="s">
        <v>420</v>
      </c>
      <c r="B177" s="24" t="s">
        <v>421</v>
      </c>
      <c r="C177" s="25">
        <v>32884</v>
      </c>
    </row>
    <row r="178" spans="1:3">
      <c r="A178" s="24" t="s">
        <v>422</v>
      </c>
      <c r="B178" s="24" t="s">
        <v>423</v>
      </c>
      <c r="C178" s="25">
        <v>13212</v>
      </c>
    </row>
    <row r="179" spans="1:3">
      <c r="A179" s="24" t="s">
        <v>424</v>
      </c>
      <c r="B179" s="24" t="s">
        <v>425</v>
      </c>
      <c r="C179" s="25">
        <v>595</v>
      </c>
    </row>
    <row r="180" spans="1:3">
      <c r="A180" s="24" t="s">
        <v>426</v>
      </c>
      <c r="B180" s="24" t="s">
        <v>427</v>
      </c>
      <c r="C180" s="25">
        <v>1806</v>
      </c>
    </row>
    <row r="181" spans="1:3">
      <c r="A181" s="26" t="s">
        <v>428</v>
      </c>
      <c r="B181" s="24" t="s">
        <v>429</v>
      </c>
      <c r="C181" s="25">
        <v>1404</v>
      </c>
    </row>
    <row r="182" spans="1:3">
      <c r="A182" s="24" t="s">
        <v>430</v>
      </c>
      <c r="B182" s="24" t="s">
        <v>431</v>
      </c>
      <c r="C182" s="25">
        <v>9407</v>
      </c>
    </row>
    <row r="183" spans="1:3">
      <c r="A183" s="24" t="s">
        <v>432</v>
      </c>
      <c r="B183" s="24" t="s">
        <v>433</v>
      </c>
      <c r="C183" s="25">
        <v>20</v>
      </c>
    </row>
    <row r="184" spans="1:3">
      <c r="A184" s="24" t="s">
        <v>434</v>
      </c>
      <c r="B184" s="24" t="s">
        <v>435</v>
      </c>
      <c r="C184" s="25">
        <v>20</v>
      </c>
    </row>
    <row r="185" spans="1:3">
      <c r="A185" s="24" t="s">
        <v>436</v>
      </c>
      <c r="B185" s="24" t="s">
        <v>437</v>
      </c>
      <c r="C185" s="25">
        <v>264</v>
      </c>
    </row>
    <row r="186" spans="1:3">
      <c r="A186" s="24" t="s">
        <v>438</v>
      </c>
      <c r="B186" s="24" t="s">
        <v>439</v>
      </c>
      <c r="C186" s="25">
        <v>262</v>
      </c>
    </row>
    <row r="187" spans="1:3">
      <c r="A187" s="26" t="s">
        <v>440</v>
      </c>
      <c r="B187" s="24" t="s">
        <v>441</v>
      </c>
      <c r="C187" s="25">
        <v>2</v>
      </c>
    </row>
    <row r="188" spans="1:3">
      <c r="A188" s="24" t="s">
        <v>442</v>
      </c>
      <c r="B188" s="24" t="s">
        <v>443</v>
      </c>
      <c r="C188" s="25">
        <v>17643</v>
      </c>
    </row>
    <row r="189" spans="1:3">
      <c r="A189" s="24" t="s">
        <v>444</v>
      </c>
      <c r="B189" s="24" t="s">
        <v>445</v>
      </c>
      <c r="C189" s="25">
        <v>17643</v>
      </c>
    </row>
    <row r="190" spans="1:3">
      <c r="A190" s="24" t="s">
        <v>446</v>
      </c>
      <c r="B190" s="24" t="s">
        <v>447</v>
      </c>
      <c r="C190" s="25">
        <v>17917</v>
      </c>
    </row>
    <row r="191" spans="1:3">
      <c r="A191" s="24" t="s">
        <v>448</v>
      </c>
      <c r="B191" s="24" t="s">
        <v>449</v>
      </c>
      <c r="C191" s="25">
        <v>10385</v>
      </c>
    </row>
    <row r="192" spans="1:3">
      <c r="A192" s="24" t="s">
        <v>450</v>
      </c>
      <c r="B192" s="24" t="s">
        <v>451</v>
      </c>
      <c r="C192" s="25">
        <v>1898</v>
      </c>
    </row>
    <row r="193" spans="1:3">
      <c r="A193" s="24" t="s">
        <v>452</v>
      </c>
      <c r="B193" s="24" t="s">
        <v>453</v>
      </c>
      <c r="C193" s="25">
        <v>431</v>
      </c>
    </row>
    <row r="194" spans="1:3">
      <c r="A194" s="24" t="s">
        <v>454</v>
      </c>
      <c r="B194" s="24" t="s">
        <v>455</v>
      </c>
      <c r="C194" s="25">
        <v>738</v>
      </c>
    </row>
    <row r="195" spans="1:3">
      <c r="A195" s="24" t="s">
        <v>456</v>
      </c>
      <c r="B195" s="24" t="s">
        <v>457</v>
      </c>
      <c r="C195" s="25">
        <v>71</v>
      </c>
    </row>
    <row r="196" spans="1:3">
      <c r="A196" s="24" t="s">
        <v>458</v>
      </c>
      <c r="B196" s="24" t="s">
        <v>459</v>
      </c>
      <c r="C196" s="25">
        <v>217</v>
      </c>
    </row>
    <row r="197" spans="1:3">
      <c r="A197" s="24" t="s">
        <v>460</v>
      </c>
      <c r="B197" s="24" t="s">
        <v>461</v>
      </c>
      <c r="C197" s="25">
        <v>1386</v>
      </c>
    </row>
    <row r="198" spans="1:3">
      <c r="A198" s="24" t="s">
        <v>462</v>
      </c>
      <c r="B198" s="24" t="s">
        <v>463</v>
      </c>
      <c r="C198" s="25">
        <v>0</v>
      </c>
    </row>
    <row r="199" spans="1:3">
      <c r="A199" s="24" t="s">
        <v>464</v>
      </c>
      <c r="B199" s="24" t="s">
        <v>465</v>
      </c>
      <c r="C199" s="25">
        <v>193</v>
      </c>
    </row>
    <row r="200" spans="1:3">
      <c r="A200" s="24" t="s">
        <v>466</v>
      </c>
      <c r="B200" s="24" t="s">
        <v>467</v>
      </c>
      <c r="C200" s="25">
        <v>594</v>
      </c>
    </row>
    <row r="201" spans="1:3">
      <c r="A201" s="24" t="s">
        <v>468</v>
      </c>
      <c r="B201" s="24" t="s">
        <v>469</v>
      </c>
      <c r="C201" s="25">
        <v>0</v>
      </c>
    </row>
    <row r="202" spans="1:3">
      <c r="A202" s="24" t="s">
        <v>470</v>
      </c>
      <c r="B202" s="24" t="s">
        <v>471</v>
      </c>
      <c r="C202" s="25">
        <v>0</v>
      </c>
    </row>
    <row r="203" spans="1:3">
      <c r="A203" s="24" t="s">
        <v>472</v>
      </c>
      <c r="B203" s="24" t="s">
        <v>473</v>
      </c>
      <c r="C203" s="25">
        <v>4857</v>
      </c>
    </row>
    <row r="204" spans="1:3">
      <c r="A204" s="24" t="s">
        <v>474</v>
      </c>
      <c r="B204" s="24" t="s">
        <v>475</v>
      </c>
      <c r="C204" s="25">
        <v>1857</v>
      </c>
    </row>
    <row r="205" spans="1:3">
      <c r="A205" s="24" t="s">
        <v>476</v>
      </c>
      <c r="B205" s="24" t="s">
        <v>477</v>
      </c>
      <c r="C205" s="25">
        <v>1110</v>
      </c>
    </row>
    <row r="206" spans="1:3">
      <c r="A206" s="24" t="s">
        <v>478</v>
      </c>
      <c r="B206" s="24" t="s">
        <v>479</v>
      </c>
      <c r="C206" s="25">
        <v>747</v>
      </c>
    </row>
    <row r="207" spans="1:3">
      <c r="A207" s="24" t="s">
        <v>480</v>
      </c>
      <c r="B207" s="24" t="s">
        <v>481</v>
      </c>
      <c r="C207" s="25">
        <v>521</v>
      </c>
    </row>
    <row r="208" spans="1:3">
      <c r="A208" s="24" t="s">
        <v>482</v>
      </c>
      <c r="B208" s="24" t="s">
        <v>483</v>
      </c>
      <c r="C208" s="25">
        <v>32</v>
      </c>
    </row>
    <row r="209" spans="1:3">
      <c r="A209" s="24" t="s">
        <v>484</v>
      </c>
      <c r="B209" s="24" t="s">
        <v>485</v>
      </c>
      <c r="C209" s="25">
        <v>210</v>
      </c>
    </row>
    <row r="210" spans="1:3">
      <c r="A210" s="24" t="s">
        <v>486</v>
      </c>
      <c r="B210" s="24" t="s">
        <v>487</v>
      </c>
      <c r="C210" s="25">
        <v>18</v>
      </c>
    </row>
    <row r="211" spans="1:3">
      <c r="A211" s="26" t="s">
        <v>488</v>
      </c>
      <c r="B211" s="24" t="s">
        <v>489</v>
      </c>
      <c r="C211" s="25">
        <v>261</v>
      </c>
    </row>
    <row r="212" spans="1:3">
      <c r="A212" s="24" t="s">
        <v>490</v>
      </c>
      <c r="B212" s="24" t="s">
        <v>491</v>
      </c>
      <c r="C212" s="25">
        <v>5154</v>
      </c>
    </row>
    <row r="213" spans="1:3">
      <c r="A213" s="24" t="s">
        <v>492</v>
      </c>
      <c r="B213" s="24" t="s">
        <v>493</v>
      </c>
      <c r="C213" s="25">
        <v>5154</v>
      </c>
    </row>
    <row r="214" spans="1:3">
      <c r="A214" s="24" t="s">
        <v>494</v>
      </c>
      <c r="B214" s="24" t="s">
        <v>495</v>
      </c>
      <c r="C214" s="25">
        <v>170599</v>
      </c>
    </row>
    <row r="215" spans="1:3">
      <c r="A215" s="24" t="s">
        <v>496</v>
      </c>
      <c r="B215" s="24" t="s">
        <v>497</v>
      </c>
      <c r="C215" s="25">
        <v>19897</v>
      </c>
    </row>
    <row r="216" spans="1:3">
      <c r="A216" s="24" t="s">
        <v>498</v>
      </c>
      <c r="B216" s="24" t="s">
        <v>499</v>
      </c>
      <c r="C216" s="25">
        <v>2258</v>
      </c>
    </row>
    <row r="217" spans="1:3">
      <c r="A217" s="24" t="s">
        <v>500</v>
      </c>
      <c r="B217" s="24" t="s">
        <v>501</v>
      </c>
      <c r="C217" s="25">
        <v>6437</v>
      </c>
    </row>
    <row r="218" spans="1:3">
      <c r="A218" s="24" t="s">
        <v>502</v>
      </c>
      <c r="B218" s="24" t="s">
        <v>503</v>
      </c>
      <c r="C218" s="25">
        <v>521</v>
      </c>
    </row>
    <row r="219" spans="1:3">
      <c r="A219" s="24" t="s">
        <v>504</v>
      </c>
      <c r="B219" s="24" t="s">
        <v>505</v>
      </c>
      <c r="C219" s="25">
        <v>1202</v>
      </c>
    </row>
    <row r="220" spans="1:3">
      <c r="A220" s="24" t="s">
        <v>506</v>
      </c>
      <c r="B220" s="24" t="s">
        <v>507</v>
      </c>
      <c r="C220" s="25">
        <v>913</v>
      </c>
    </row>
    <row r="221" spans="1:3">
      <c r="A221" s="24" t="s">
        <v>508</v>
      </c>
      <c r="B221" s="24" t="s">
        <v>509</v>
      </c>
      <c r="C221" s="25">
        <v>386</v>
      </c>
    </row>
    <row r="222" spans="1:3">
      <c r="A222" s="24" t="s">
        <v>510</v>
      </c>
      <c r="B222" s="24" t="s">
        <v>511</v>
      </c>
      <c r="C222" s="25">
        <v>8180</v>
      </c>
    </row>
    <row r="223" spans="1:3">
      <c r="A223" s="24" t="s">
        <v>512</v>
      </c>
      <c r="B223" s="24" t="s">
        <v>513</v>
      </c>
      <c r="C223" s="25">
        <v>6458</v>
      </c>
    </row>
    <row r="224" spans="1:3">
      <c r="A224" s="24" t="s">
        <v>514</v>
      </c>
      <c r="B224" s="24" t="s">
        <v>515</v>
      </c>
      <c r="C224" s="25">
        <v>1493</v>
      </c>
    </row>
    <row r="225" spans="1:3">
      <c r="A225" s="24" t="s">
        <v>516</v>
      </c>
      <c r="B225" s="24" t="s">
        <v>517</v>
      </c>
      <c r="C225" s="25">
        <v>73</v>
      </c>
    </row>
    <row r="226" spans="1:3">
      <c r="A226" s="24" t="s">
        <v>518</v>
      </c>
      <c r="B226" s="24" t="s">
        <v>519</v>
      </c>
      <c r="C226" s="25">
        <v>35</v>
      </c>
    </row>
    <row r="227" spans="1:3">
      <c r="A227" s="24" t="s">
        <v>520</v>
      </c>
      <c r="B227" s="24" t="s">
        <v>521</v>
      </c>
      <c r="C227" s="25">
        <v>276</v>
      </c>
    </row>
    <row r="228" spans="1:3">
      <c r="A228" s="24" t="s">
        <v>522</v>
      </c>
      <c r="B228" s="24" t="s">
        <v>523</v>
      </c>
      <c r="C228" s="25">
        <v>368</v>
      </c>
    </row>
    <row r="229" spans="1:3">
      <c r="A229" s="24" t="s">
        <v>524</v>
      </c>
      <c r="B229" s="24" t="s">
        <v>525</v>
      </c>
      <c r="C229" s="25">
        <v>4213</v>
      </c>
    </row>
    <row r="230" spans="1:3">
      <c r="A230" s="24" t="s">
        <v>526</v>
      </c>
      <c r="B230" s="24" t="s">
        <v>527</v>
      </c>
      <c r="C230" s="25">
        <v>50341</v>
      </c>
    </row>
    <row r="231" spans="1:3">
      <c r="A231" s="24" t="s">
        <v>528</v>
      </c>
      <c r="B231" s="24" t="s">
        <v>529</v>
      </c>
      <c r="C231" s="25">
        <v>3596</v>
      </c>
    </row>
    <row r="232" spans="1:3">
      <c r="A232" s="24" t="s">
        <v>530</v>
      </c>
      <c r="B232" s="24" t="s">
        <v>531</v>
      </c>
      <c r="C232" s="25">
        <v>20364</v>
      </c>
    </row>
    <row r="233" spans="1:3">
      <c r="A233" s="24" t="s">
        <v>532</v>
      </c>
      <c r="B233" s="24" t="s">
        <v>533</v>
      </c>
      <c r="C233" s="25">
        <v>51</v>
      </c>
    </row>
    <row r="234" spans="1:3">
      <c r="A234" s="24" t="s">
        <v>534</v>
      </c>
      <c r="B234" s="24" t="s">
        <v>535</v>
      </c>
      <c r="C234" s="25">
        <v>17535</v>
      </c>
    </row>
    <row r="235" spans="1:3">
      <c r="A235" s="24" t="s">
        <v>536</v>
      </c>
      <c r="B235" s="24" t="s">
        <v>537</v>
      </c>
      <c r="C235" s="25">
        <v>8712</v>
      </c>
    </row>
    <row r="236" spans="1:3">
      <c r="A236" s="26" t="s">
        <v>538</v>
      </c>
      <c r="B236" s="24" t="s">
        <v>539</v>
      </c>
      <c r="C236" s="25">
        <v>83</v>
      </c>
    </row>
    <row r="237" spans="1:3">
      <c r="A237" s="26" t="s">
        <v>540</v>
      </c>
      <c r="B237" s="24" t="s">
        <v>541</v>
      </c>
      <c r="C237" s="25">
        <v>84</v>
      </c>
    </row>
    <row r="238" spans="1:3">
      <c r="A238" s="26" t="s">
        <v>542</v>
      </c>
      <c r="B238" s="24" t="s">
        <v>543</v>
      </c>
      <c r="C238" s="25">
        <v>15</v>
      </c>
    </row>
    <row r="239" spans="1:3">
      <c r="A239" s="26" t="s">
        <v>544</v>
      </c>
      <c r="B239" s="24" t="s">
        <v>545</v>
      </c>
      <c r="C239" s="25">
        <v>69</v>
      </c>
    </row>
    <row r="240" spans="1:3">
      <c r="A240" s="24" t="s">
        <v>546</v>
      </c>
      <c r="B240" s="24" t="s">
        <v>547</v>
      </c>
      <c r="C240" s="25">
        <v>2385</v>
      </c>
    </row>
    <row r="241" spans="1:3">
      <c r="A241" s="24" t="s">
        <v>548</v>
      </c>
      <c r="B241" s="24" t="s">
        <v>549</v>
      </c>
      <c r="C241" s="25">
        <v>1146</v>
      </c>
    </row>
    <row r="242" spans="1:3">
      <c r="A242" s="24" t="s">
        <v>550</v>
      </c>
      <c r="B242" s="24" t="s">
        <v>551</v>
      </c>
      <c r="C242" s="25">
        <v>288</v>
      </c>
    </row>
    <row r="243" spans="1:3">
      <c r="A243" s="24" t="s">
        <v>552</v>
      </c>
      <c r="B243" s="24" t="s">
        <v>553</v>
      </c>
      <c r="C243" s="25">
        <v>225</v>
      </c>
    </row>
    <row r="244" spans="1:3">
      <c r="A244" s="24" t="s">
        <v>554</v>
      </c>
      <c r="B244" s="24" t="s">
        <v>555</v>
      </c>
      <c r="C244" s="25">
        <v>240</v>
      </c>
    </row>
    <row r="245" spans="1:3">
      <c r="A245" s="24" t="s">
        <v>556</v>
      </c>
      <c r="B245" s="24" t="s">
        <v>557</v>
      </c>
      <c r="C245" s="25">
        <v>18</v>
      </c>
    </row>
    <row r="246" spans="1:3">
      <c r="A246" s="24" t="s">
        <v>558</v>
      </c>
      <c r="B246" s="24" t="s">
        <v>559</v>
      </c>
      <c r="C246" s="25">
        <v>468</v>
      </c>
    </row>
    <row r="247" spans="1:3">
      <c r="A247" s="24" t="s">
        <v>560</v>
      </c>
      <c r="B247" s="24" t="s">
        <v>561</v>
      </c>
      <c r="C247" s="25">
        <v>1910</v>
      </c>
    </row>
    <row r="248" spans="1:3">
      <c r="A248" s="24" t="s">
        <v>562</v>
      </c>
      <c r="B248" s="24" t="s">
        <v>563</v>
      </c>
      <c r="C248" s="25">
        <v>253</v>
      </c>
    </row>
    <row r="249" spans="1:3">
      <c r="A249" s="24" t="s">
        <v>564</v>
      </c>
      <c r="B249" s="24" t="s">
        <v>565</v>
      </c>
      <c r="C249" s="25">
        <v>923</v>
      </c>
    </row>
    <row r="250" spans="1:3">
      <c r="A250" s="24" t="s">
        <v>566</v>
      </c>
      <c r="B250" s="24" t="s">
        <v>567</v>
      </c>
      <c r="C250" s="25">
        <v>0</v>
      </c>
    </row>
    <row r="251" spans="1:3">
      <c r="A251" s="24" t="s">
        <v>568</v>
      </c>
      <c r="B251" s="24" t="s">
        <v>569</v>
      </c>
      <c r="C251" s="25">
        <v>0</v>
      </c>
    </row>
    <row r="252" spans="1:3">
      <c r="A252" s="24" t="s">
        <v>570</v>
      </c>
      <c r="B252" s="24" t="s">
        <v>571</v>
      </c>
      <c r="C252" s="25">
        <v>734</v>
      </c>
    </row>
    <row r="253" spans="1:3">
      <c r="A253" s="24" t="s">
        <v>572</v>
      </c>
      <c r="B253" s="24" t="s">
        <v>573</v>
      </c>
      <c r="C253" s="25">
        <v>2869</v>
      </c>
    </row>
    <row r="254" spans="1:3">
      <c r="A254" s="24" t="s">
        <v>574</v>
      </c>
      <c r="B254" s="24" t="s">
        <v>575</v>
      </c>
      <c r="C254" s="25">
        <v>161</v>
      </c>
    </row>
    <row r="255" spans="1:3">
      <c r="A255" s="24" t="s">
        <v>576</v>
      </c>
      <c r="B255" s="24" t="s">
        <v>577</v>
      </c>
      <c r="C255" s="25">
        <v>672</v>
      </c>
    </row>
    <row r="256" spans="1:3">
      <c r="A256" s="24" t="s">
        <v>578</v>
      </c>
      <c r="B256" s="24" t="s">
        <v>579</v>
      </c>
      <c r="C256" s="25">
        <v>113</v>
      </c>
    </row>
    <row r="257" spans="1:3">
      <c r="A257" s="24" t="s">
        <v>580</v>
      </c>
      <c r="B257" s="24" t="s">
        <v>581</v>
      </c>
      <c r="C257" s="25">
        <v>1923</v>
      </c>
    </row>
    <row r="258" spans="1:3">
      <c r="A258" s="24" t="s">
        <v>582</v>
      </c>
      <c r="B258" s="24" t="s">
        <v>583</v>
      </c>
      <c r="C258" s="25">
        <v>5264</v>
      </c>
    </row>
    <row r="259" spans="1:3">
      <c r="A259" s="24" t="s">
        <v>584</v>
      </c>
      <c r="B259" s="24" t="s">
        <v>585</v>
      </c>
      <c r="C259" s="25">
        <v>759</v>
      </c>
    </row>
    <row r="260" spans="1:3">
      <c r="A260" s="24" t="s">
        <v>586</v>
      </c>
      <c r="B260" s="24" t="s">
        <v>587</v>
      </c>
      <c r="C260" s="25">
        <v>650</v>
      </c>
    </row>
    <row r="261" spans="1:3">
      <c r="A261" s="24" t="s">
        <v>588</v>
      </c>
      <c r="B261" s="24" t="s">
        <v>589</v>
      </c>
      <c r="C261" s="25">
        <v>110</v>
      </c>
    </row>
    <row r="262" spans="1:3">
      <c r="A262" s="24" t="s">
        <v>590</v>
      </c>
      <c r="B262" s="24" t="s">
        <v>591</v>
      </c>
      <c r="C262" s="25">
        <v>1441</v>
      </c>
    </row>
    <row r="263" spans="1:3">
      <c r="A263" s="26" t="s">
        <v>592</v>
      </c>
      <c r="B263" s="24" t="s">
        <v>593</v>
      </c>
      <c r="C263" s="25">
        <v>50</v>
      </c>
    </row>
    <row r="264" spans="1:3">
      <c r="A264" s="24" t="s">
        <v>594</v>
      </c>
      <c r="B264" s="24" t="s">
        <v>595</v>
      </c>
      <c r="C264" s="25">
        <v>1312</v>
      </c>
    </row>
    <row r="265" spans="1:3">
      <c r="A265" s="24" t="s">
        <v>596</v>
      </c>
      <c r="B265" s="24" t="s">
        <v>597</v>
      </c>
      <c r="C265" s="25">
        <v>942</v>
      </c>
    </row>
    <row r="266" spans="1:3">
      <c r="A266" s="24" t="s">
        <v>598</v>
      </c>
      <c r="B266" s="24" t="s">
        <v>599</v>
      </c>
      <c r="C266" s="25">
        <v>626</v>
      </c>
    </row>
    <row r="267" spans="1:3">
      <c r="A267" s="24" t="s">
        <v>600</v>
      </c>
      <c r="B267" s="24" t="s">
        <v>601</v>
      </c>
      <c r="C267" s="25">
        <v>382</v>
      </c>
    </row>
    <row r="268" spans="1:3">
      <c r="A268" s="24" t="s">
        <v>602</v>
      </c>
      <c r="B268" s="24" t="s">
        <v>603</v>
      </c>
      <c r="C268" s="25">
        <v>114</v>
      </c>
    </row>
    <row r="269" spans="1:3">
      <c r="A269" s="26" t="s">
        <v>604</v>
      </c>
      <c r="B269" s="24" t="s">
        <v>605</v>
      </c>
      <c r="C269" s="25">
        <v>130</v>
      </c>
    </row>
    <row r="270" spans="1:3">
      <c r="A270" s="24" t="s">
        <v>606</v>
      </c>
      <c r="B270" s="24" t="s">
        <v>607</v>
      </c>
      <c r="C270" s="25">
        <v>4881</v>
      </c>
    </row>
    <row r="271" spans="1:3">
      <c r="A271" s="24" t="s">
        <v>608</v>
      </c>
      <c r="B271" s="24" t="s">
        <v>609</v>
      </c>
      <c r="C271" s="25">
        <v>4865</v>
      </c>
    </row>
    <row r="272" spans="1:3">
      <c r="A272" s="24" t="s">
        <v>610</v>
      </c>
      <c r="B272" s="24" t="s">
        <v>611</v>
      </c>
      <c r="C272" s="25">
        <v>16</v>
      </c>
    </row>
    <row r="273" spans="1:3">
      <c r="A273" s="24" t="s">
        <v>612</v>
      </c>
      <c r="B273" s="24" t="s">
        <v>613</v>
      </c>
      <c r="C273" s="25">
        <v>267</v>
      </c>
    </row>
    <row r="274" spans="1:3">
      <c r="A274" s="24" t="s">
        <v>614</v>
      </c>
      <c r="B274" s="24" t="s">
        <v>615</v>
      </c>
      <c r="C274" s="25">
        <v>267</v>
      </c>
    </row>
    <row r="275" spans="1:3">
      <c r="A275" s="24" t="s">
        <v>616</v>
      </c>
      <c r="B275" s="24" t="s">
        <v>617</v>
      </c>
      <c r="C275" s="25">
        <v>1825</v>
      </c>
    </row>
    <row r="276" spans="1:3">
      <c r="A276" s="24" t="s">
        <v>618</v>
      </c>
      <c r="B276" s="24" t="s">
        <v>619</v>
      </c>
      <c r="C276" s="25">
        <v>1699</v>
      </c>
    </row>
    <row r="277" spans="1:3">
      <c r="A277" s="24" t="s">
        <v>620</v>
      </c>
      <c r="B277" s="24" t="s">
        <v>621</v>
      </c>
      <c r="C277" s="25">
        <v>126</v>
      </c>
    </row>
    <row r="278" spans="1:3">
      <c r="A278" s="24" t="s">
        <v>622</v>
      </c>
      <c r="B278" s="24" t="s">
        <v>623</v>
      </c>
      <c r="C278" s="25">
        <v>14533</v>
      </c>
    </row>
    <row r="279" spans="1:3">
      <c r="A279" s="26" t="s">
        <v>624</v>
      </c>
      <c r="B279" s="24" t="s">
        <v>625</v>
      </c>
      <c r="C279" s="25">
        <v>440</v>
      </c>
    </row>
    <row r="280" spans="1:3">
      <c r="A280" s="26" t="s">
        <v>626</v>
      </c>
      <c r="B280" s="24" t="s">
        <v>627</v>
      </c>
      <c r="C280" s="25">
        <v>399</v>
      </c>
    </row>
    <row r="281" spans="1:3">
      <c r="A281" s="24" t="s">
        <v>628</v>
      </c>
      <c r="B281" s="24" t="s">
        <v>629</v>
      </c>
      <c r="C281" s="25">
        <v>13694</v>
      </c>
    </row>
    <row r="282" spans="1:3">
      <c r="A282" s="26" t="s">
        <v>630</v>
      </c>
      <c r="B282" s="24" t="s">
        <v>631</v>
      </c>
      <c r="C282" s="25">
        <v>11002</v>
      </c>
    </row>
    <row r="283" spans="1:3">
      <c r="A283" s="26" t="s">
        <v>632</v>
      </c>
      <c r="B283" s="24" t="s">
        <v>633</v>
      </c>
      <c r="C283" s="25">
        <v>11002</v>
      </c>
    </row>
    <row r="284" spans="1:3">
      <c r="A284" s="24" t="s">
        <v>634</v>
      </c>
      <c r="B284" s="24" t="s">
        <v>635</v>
      </c>
      <c r="C284" s="25">
        <v>1614</v>
      </c>
    </row>
    <row r="285" spans="1:3">
      <c r="A285" s="24" t="s">
        <v>636</v>
      </c>
      <c r="B285" s="24" t="s">
        <v>637</v>
      </c>
      <c r="C285" s="25">
        <v>531</v>
      </c>
    </row>
    <row r="286" spans="1:3">
      <c r="A286" s="26" t="s">
        <v>638</v>
      </c>
      <c r="B286" s="24" t="s">
        <v>639</v>
      </c>
      <c r="C286" s="25">
        <v>74</v>
      </c>
    </row>
    <row r="287" spans="1:3">
      <c r="A287" s="24" t="s">
        <v>640</v>
      </c>
      <c r="B287" s="24" t="s">
        <v>641</v>
      </c>
      <c r="C287" s="25">
        <v>71</v>
      </c>
    </row>
    <row r="288" spans="1:3">
      <c r="A288" s="24" t="s">
        <v>642</v>
      </c>
      <c r="B288" s="24" t="s">
        <v>643</v>
      </c>
      <c r="C288" s="25">
        <v>938</v>
      </c>
    </row>
    <row r="289" spans="1:3">
      <c r="A289" s="24" t="s">
        <v>644</v>
      </c>
      <c r="B289" s="24" t="s">
        <v>645</v>
      </c>
      <c r="C289" s="25">
        <v>46643</v>
      </c>
    </row>
    <row r="290" spans="1:3">
      <c r="A290" s="26" t="s">
        <v>646</v>
      </c>
      <c r="B290" s="24" t="s">
        <v>647</v>
      </c>
      <c r="C290" s="25">
        <v>46643</v>
      </c>
    </row>
    <row r="291" spans="1:3">
      <c r="A291" s="24" t="s">
        <v>648</v>
      </c>
      <c r="B291" s="24" t="s">
        <v>649</v>
      </c>
      <c r="C291" s="25">
        <v>65109</v>
      </c>
    </row>
    <row r="292" spans="1:3">
      <c r="A292" s="24" t="s">
        <v>650</v>
      </c>
      <c r="B292" s="24" t="s">
        <v>651</v>
      </c>
      <c r="C292" s="25">
        <v>3716</v>
      </c>
    </row>
    <row r="293" spans="1:3">
      <c r="A293" s="24" t="s">
        <v>652</v>
      </c>
      <c r="B293" s="24" t="s">
        <v>653</v>
      </c>
      <c r="C293" s="25">
        <v>1711</v>
      </c>
    </row>
    <row r="294" spans="1:3">
      <c r="A294" s="24" t="s">
        <v>654</v>
      </c>
      <c r="B294" s="24" t="s">
        <v>655</v>
      </c>
      <c r="C294" s="25">
        <v>1906</v>
      </c>
    </row>
    <row r="295" spans="1:3">
      <c r="A295" s="26" t="s">
        <v>656</v>
      </c>
      <c r="B295" s="24" t="s">
        <v>657</v>
      </c>
      <c r="C295" s="25">
        <v>99</v>
      </c>
    </row>
    <row r="296" spans="1:3">
      <c r="A296" s="24" t="s">
        <v>658</v>
      </c>
      <c r="B296" s="24" t="s">
        <v>659</v>
      </c>
      <c r="C296" s="25">
        <v>8250</v>
      </c>
    </row>
    <row r="297" spans="1:3">
      <c r="A297" s="24" t="s">
        <v>660</v>
      </c>
      <c r="B297" s="24" t="s">
        <v>661</v>
      </c>
      <c r="C297" s="25">
        <v>8245</v>
      </c>
    </row>
    <row r="298" spans="1:3">
      <c r="A298" s="24" t="s">
        <v>662</v>
      </c>
      <c r="B298" s="24" t="s">
        <v>663</v>
      </c>
      <c r="C298" s="25">
        <v>5</v>
      </c>
    </row>
    <row r="299" spans="1:3">
      <c r="A299" s="24" t="s">
        <v>664</v>
      </c>
      <c r="B299" s="24" t="s">
        <v>665</v>
      </c>
      <c r="C299" s="25">
        <v>17760</v>
      </c>
    </row>
    <row r="300" spans="1:3">
      <c r="A300" s="24" t="s">
        <v>666</v>
      </c>
      <c r="B300" s="24" t="s">
        <v>667</v>
      </c>
      <c r="C300" s="25">
        <v>3283</v>
      </c>
    </row>
    <row r="301" spans="1:3">
      <c r="A301" s="24" t="s">
        <v>668</v>
      </c>
      <c r="B301" s="24" t="s">
        <v>669</v>
      </c>
      <c r="C301" s="25">
        <v>1759</v>
      </c>
    </row>
    <row r="302" spans="1:3">
      <c r="A302" s="24" t="s">
        <v>670</v>
      </c>
      <c r="B302" s="24" t="s">
        <v>671</v>
      </c>
      <c r="C302" s="25">
        <v>1143</v>
      </c>
    </row>
    <row r="303" spans="1:3">
      <c r="A303" s="24" t="s">
        <v>672</v>
      </c>
      <c r="B303" s="24" t="s">
        <v>673</v>
      </c>
      <c r="C303" s="25">
        <v>8212</v>
      </c>
    </row>
    <row r="304" spans="1:3">
      <c r="A304" s="24" t="s">
        <v>674</v>
      </c>
      <c r="B304" s="24" t="s">
        <v>675</v>
      </c>
      <c r="C304" s="25">
        <v>624</v>
      </c>
    </row>
    <row r="305" spans="1:3">
      <c r="A305" s="26" t="s">
        <v>676</v>
      </c>
      <c r="B305" s="24" t="s">
        <v>677</v>
      </c>
      <c r="C305" s="25">
        <v>1161</v>
      </c>
    </row>
    <row r="306" spans="1:3">
      <c r="A306" s="26" t="s">
        <v>678</v>
      </c>
      <c r="B306" s="24" t="s">
        <v>679</v>
      </c>
      <c r="C306" s="25">
        <v>1578</v>
      </c>
    </row>
    <row r="307" spans="1:3">
      <c r="A307" s="26" t="s">
        <v>680</v>
      </c>
      <c r="B307" s="24" t="s">
        <v>681</v>
      </c>
      <c r="C307" s="25">
        <v>3466</v>
      </c>
    </row>
    <row r="308" spans="1:3">
      <c r="A308" s="26" t="s">
        <v>682</v>
      </c>
      <c r="B308" s="24" t="s">
        <v>683</v>
      </c>
      <c r="C308" s="25">
        <v>3466</v>
      </c>
    </row>
    <row r="309" spans="1:3">
      <c r="A309" s="24" t="s">
        <v>684</v>
      </c>
      <c r="B309" s="24" t="s">
        <v>685</v>
      </c>
      <c r="C309" s="25">
        <v>4133</v>
      </c>
    </row>
    <row r="310" spans="1:3">
      <c r="A310" s="26" t="s">
        <v>686</v>
      </c>
      <c r="B310" s="24" t="s">
        <v>687</v>
      </c>
      <c r="C310" s="25">
        <v>0</v>
      </c>
    </row>
    <row r="311" spans="1:3">
      <c r="A311" s="24" t="s">
        <v>688</v>
      </c>
      <c r="B311" s="24" t="s">
        <v>689</v>
      </c>
      <c r="C311" s="25">
        <v>4133</v>
      </c>
    </row>
    <row r="312" spans="1:3">
      <c r="A312" s="24" t="s">
        <v>690</v>
      </c>
      <c r="B312" s="24" t="s">
        <v>691</v>
      </c>
      <c r="C312" s="25">
        <v>16589</v>
      </c>
    </row>
    <row r="313" spans="1:3">
      <c r="A313" s="24" t="s">
        <v>692</v>
      </c>
      <c r="B313" s="24" t="s">
        <v>693</v>
      </c>
      <c r="C313" s="25">
        <v>6304</v>
      </c>
    </row>
    <row r="314" spans="1:3">
      <c r="A314" s="24" t="s">
        <v>694</v>
      </c>
      <c r="B314" s="24" t="s">
        <v>695</v>
      </c>
      <c r="C314" s="25">
        <v>10247</v>
      </c>
    </row>
    <row r="315" spans="1:3">
      <c r="A315" s="24" t="s">
        <v>696</v>
      </c>
      <c r="B315" s="24" t="s">
        <v>697</v>
      </c>
      <c r="C315" s="25">
        <v>38</v>
      </c>
    </row>
    <row r="316" spans="1:3">
      <c r="A316" s="26" t="s">
        <v>698</v>
      </c>
      <c r="B316" s="24" t="s">
        <v>699</v>
      </c>
      <c r="C316" s="25">
        <v>8967</v>
      </c>
    </row>
    <row r="317" spans="1:3">
      <c r="A317" s="26" t="s">
        <v>700</v>
      </c>
      <c r="B317" s="24" t="s">
        <v>701</v>
      </c>
      <c r="C317" s="25">
        <v>6769</v>
      </c>
    </row>
    <row r="318" spans="1:3">
      <c r="A318" s="26" t="s">
        <v>702</v>
      </c>
      <c r="B318" s="24" t="s">
        <v>703</v>
      </c>
      <c r="C318" s="25">
        <v>2198</v>
      </c>
    </row>
    <row r="319" spans="1:3">
      <c r="A319" s="24" t="s">
        <v>704</v>
      </c>
      <c r="B319" s="24" t="s">
        <v>705</v>
      </c>
      <c r="C319" s="25">
        <v>0</v>
      </c>
    </row>
    <row r="320" spans="1:3">
      <c r="A320" s="24" t="s">
        <v>706</v>
      </c>
      <c r="B320" s="24" t="s">
        <v>707</v>
      </c>
      <c r="C320" s="25">
        <v>0</v>
      </c>
    </row>
    <row r="321" spans="1:3">
      <c r="A321" s="24" t="s">
        <v>708</v>
      </c>
      <c r="B321" s="24" t="s">
        <v>709</v>
      </c>
      <c r="C321" s="25">
        <v>0</v>
      </c>
    </row>
    <row r="322" spans="1:3">
      <c r="A322" s="26" t="s">
        <v>710</v>
      </c>
      <c r="B322" s="24" t="s">
        <v>711</v>
      </c>
      <c r="C322" s="25">
        <v>50</v>
      </c>
    </row>
    <row r="323" spans="1:3">
      <c r="A323" s="26" t="s">
        <v>712</v>
      </c>
      <c r="B323" s="24" t="s">
        <v>709</v>
      </c>
      <c r="C323" s="25">
        <v>50</v>
      </c>
    </row>
    <row r="324" spans="1:3">
      <c r="A324" s="24" t="s">
        <v>713</v>
      </c>
      <c r="B324" s="24" t="s">
        <v>714</v>
      </c>
      <c r="C324" s="25">
        <v>2178</v>
      </c>
    </row>
    <row r="325" spans="1:3">
      <c r="A325" s="26" t="s">
        <v>715</v>
      </c>
      <c r="B325" s="24" t="s">
        <v>716</v>
      </c>
      <c r="C325" s="25">
        <v>2178</v>
      </c>
    </row>
    <row r="326" spans="1:3">
      <c r="A326" s="26">
        <v>211</v>
      </c>
      <c r="B326" s="24" t="s">
        <v>717</v>
      </c>
      <c r="C326" s="25">
        <v>8357</v>
      </c>
    </row>
    <row r="327" spans="1:3">
      <c r="A327" s="26" t="s">
        <v>718</v>
      </c>
      <c r="B327" s="24" t="s">
        <v>719</v>
      </c>
      <c r="C327" s="25">
        <v>8357</v>
      </c>
    </row>
    <row r="328" spans="1:3">
      <c r="A328" s="26" t="s">
        <v>720</v>
      </c>
      <c r="B328" s="24" t="s">
        <v>721</v>
      </c>
      <c r="C328" s="25">
        <v>8357</v>
      </c>
    </row>
    <row r="329" spans="1:3">
      <c r="A329" s="24" t="s">
        <v>722</v>
      </c>
      <c r="B329" s="24" t="s">
        <v>723</v>
      </c>
      <c r="C329" s="25">
        <v>152401</v>
      </c>
    </row>
    <row r="330" spans="1:3">
      <c r="A330" s="24" t="s">
        <v>724</v>
      </c>
      <c r="B330" s="24" t="s">
        <v>725</v>
      </c>
      <c r="C330" s="25">
        <v>67395</v>
      </c>
    </row>
    <row r="331" spans="1:3">
      <c r="A331" s="24" t="s">
        <v>726</v>
      </c>
      <c r="B331" s="24" t="s">
        <v>727</v>
      </c>
      <c r="C331" s="25">
        <v>20019</v>
      </c>
    </row>
    <row r="332" spans="1:3">
      <c r="A332" s="24" t="s">
        <v>728</v>
      </c>
      <c r="B332" s="24" t="s">
        <v>729</v>
      </c>
      <c r="C332" s="25">
        <v>4633</v>
      </c>
    </row>
    <row r="333" spans="1:3">
      <c r="A333" s="24" t="s">
        <v>730</v>
      </c>
      <c r="B333" s="24" t="s">
        <v>731</v>
      </c>
      <c r="C333" s="25">
        <v>7386</v>
      </c>
    </row>
    <row r="334" spans="1:3">
      <c r="A334" s="26" t="s">
        <v>732</v>
      </c>
      <c r="B334" s="24" t="s">
        <v>733</v>
      </c>
      <c r="C334" s="25">
        <v>869</v>
      </c>
    </row>
    <row r="335" spans="1:3">
      <c r="A335" s="24" t="s">
        <v>734</v>
      </c>
      <c r="B335" s="24" t="s">
        <v>735</v>
      </c>
      <c r="C335" s="25">
        <v>34488</v>
      </c>
    </row>
    <row r="336" spans="1:3">
      <c r="A336" s="24" t="s">
        <v>736</v>
      </c>
      <c r="B336" s="24" t="s">
        <v>737</v>
      </c>
      <c r="C336" s="25">
        <v>22884</v>
      </c>
    </row>
    <row r="337" spans="1:3">
      <c r="A337" s="26" t="s">
        <v>738</v>
      </c>
      <c r="B337" s="24" t="s">
        <v>739</v>
      </c>
      <c r="C337" s="25">
        <v>400</v>
      </c>
    </row>
    <row r="338" spans="1:3">
      <c r="A338" s="24" t="s">
        <v>740</v>
      </c>
      <c r="B338" s="24" t="s">
        <v>741</v>
      </c>
      <c r="C338" s="25">
        <v>22484</v>
      </c>
    </row>
    <row r="339" spans="1:3">
      <c r="A339" s="24" t="s">
        <v>742</v>
      </c>
      <c r="B339" s="24" t="s">
        <v>743</v>
      </c>
      <c r="C339" s="25">
        <v>26985</v>
      </c>
    </row>
    <row r="340" spans="1:3">
      <c r="A340" s="24" t="s">
        <v>744</v>
      </c>
      <c r="B340" s="24" t="s">
        <v>745</v>
      </c>
      <c r="C340" s="25">
        <v>26985</v>
      </c>
    </row>
    <row r="341" spans="1:3">
      <c r="A341" s="24" t="s">
        <v>746</v>
      </c>
      <c r="B341" s="24" t="s">
        <v>747</v>
      </c>
      <c r="C341" s="25">
        <v>431</v>
      </c>
    </row>
    <row r="342" spans="1:3">
      <c r="A342" s="24" t="s">
        <v>748</v>
      </c>
      <c r="B342" s="24" t="s">
        <v>749</v>
      </c>
      <c r="C342" s="25">
        <v>431</v>
      </c>
    </row>
    <row r="343" spans="1:3">
      <c r="A343" s="24" t="s">
        <v>750</v>
      </c>
      <c r="B343" s="24" t="s">
        <v>751</v>
      </c>
      <c r="C343" s="25">
        <v>0</v>
      </c>
    </row>
    <row r="344" spans="1:3">
      <c r="A344" s="24" t="s">
        <v>752</v>
      </c>
      <c r="B344" s="24" t="s">
        <v>753</v>
      </c>
      <c r="C344" s="25">
        <v>0</v>
      </c>
    </row>
    <row r="345" spans="1:3">
      <c r="A345" s="24" t="s">
        <v>754</v>
      </c>
      <c r="B345" s="24" t="s">
        <v>755</v>
      </c>
      <c r="C345" s="25">
        <v>0</v>
      </c>
    </row>
    <row r="346" spans="1:3">
      <c r="A346" s="24" t="s">
        <v>756</v>
      </c>
      <c r="B346" s="24" t="s">
        <v>757</v>
      </c>
      <c r="C346" s="25">
        <v>34706</v>
      </c>
    </row>
    <row r="347" spans="1:3">
      <c r="A347" s="26" t="s">
        <v>758</v>
      </c>
      <c r="B347" s="24" t="s">
        <v>759</v>
      </c>
      <c r="C347" s="25">
        <v>34706</v>
      </c>
    </row>
    <row r="348" spans="1:3">
      <c r="A348" s="26">
        <v>213</v>
      </c>
      <c r="B348" s="24" t="s">
        <v>760</v>
      </c>
      <c r="C348" s="25">
        <v>6438</v>
      </c>
    </row>
    <row r="349" spans="1:3">
      <c r="A349" s="26" t="s">
        <v>761</v>
      </c>
      <c r="B349" s="24" t="s">
        <v>762</v>
      </c>
      <c r="C349" s="25">
        <v>839</v>
      </c>
    </row>
    <row r="350" spans="1:3">
      <c r="A350" s="26" t="s">
        <v>763</v>
      </c>
      <c r="B350" s="24" t="s">
        <v>174</v>
      </c>
      <c r="C350" s="25">
        <v>340</v>
      </c>
    </row>
    <row r="351" spans="1:3">
      <c r="A351" s="26" t="s">
        <v>764</v>
      </c>
      <c r="B351" s="24" t="s">
        <v>92</v>
      </c>
      <c r="C351" s="25">
        <v>113</v>
      </c>
    </row>
    <row r="352" spans="1:3">
      <c r="A352" s="26" t="s">
        <v>765</v>
      </c>
      <c r="B352" s="24" t="s">
        <v>766</v>
      </c>
      <c r="C352" s="25">
        <v>386</v>
      </c>
    </row>
    <row r="353" spans="1:3">
      <c r="A353" s="26" t="s">
        <v>767</v>
      </c>
      <c r="B353" s="24" t="s">
        <v>768</v>
      </c>
      <c r="C353" s="25">
        <v>96</v>
      </c>
    </row>
    <row r="354" spans="1:3">
      <c r="A354" s="26" t="s">
        <v>769</v>
      </c>
      <c r="B354" s="24" t="s">
        <v>770</v>
      </c>
      <c r="C354" s="25">
        <v>96</v>
      </c>
    </row>
    <row r="355" spans="1:3">
      <c r="A355" s="26" t="s">
        <v>771</v>
      </c>
      <c r="B355" s="24" t="s">
        <v>772</v>
      </c>
      <c r="C355" s="25">
        <v>96</v>
      </c>
    </row>
    <row r="356" spans="1:3">
      <c r="A356" s="26" t="s">
        <v>773</v>
      </c>
      <c r="B356" s="24" t="s">
        <v>774</v>
      </c>
      <c r="C356" s="25">
        <v>96</v>
      </c>
    </row>
    <row r="357" spans="1:3">
      <c r="A357" s="26" t="s">
        <v>775</v>
      </c>
      <c r="B357" s="24" t="s">
        <v>776</v>
      </c>
      <c r="C357" s="25">
        <v>5407</v>
      </c>
    </row>
    <row r="358" spans="1:3">
      <c r="A358" s="26" t="s">
        <v>777</v>
      </c>
      <c r="B358" s="24" t="s">
        <v>778</v>
      </c>
      <c r="C358" s="25">
        <v>5407</v>
      </c>
    </row>
    <row r="359" spans="1:3">
      <c r="A359" s="24" t="s">
        <v>779</v>
      </c>
      <c r="B359" s="24" t="s">
        <v>780</v>
      </c>
      <c r="C359" s="25">
        <v>7885</v>
      </c>
    </row>
    <row r="360" spans="1:3">
      <c r="A360" s="26" t="s">
        <v>781</v>
      </c>
      <c r="B360" s="24" t="s">
        <v>782</v>
      </c>
      <c r="C360" s="25">
        <v>1485</v>
      </c>
    </row>
    <row r="361" spans="1:3">
      <c r="A361" s="26" t="s">
        <v>783</v>
      </c>
      <c r="B361" s="24" t="s">
        <v>784</v>
      </c>
      <c r="C361" s="25">
        <v>1485</v>
      </c>
    </row>
    <row r="362" spans="1:3">
      <c r="A362" s="26" t="s">
        <v>785</v>
      </c>
      <c r="B362" s="24" t="s">
        <v>782</v>
      </c>
      <c r="C362" s="25">
        <v>2780</v>
      </c>
    </row>
    <row r="363" spans="1:3">
      <c r="A363" s="26" t="s">
        <v>786</v>
      </c>
      <c r="B363" s="24" t="s">
        <v>784</v>
      </c>
      <c r="C363" s="25">
        <v>2780</v>
      </c>
    </row>
    <row r="364" spans="1:3">
      <c r="A364" s="24" t="s">
        <v>787</v>
      </c>
      <c r="B364" s="24" t="s">
        <v>788</v>
      </c>
      <c r="C364" s="25">
        <v>3620</v>
      </c>
    </row>
    <row r="365" spans="1:3">
      <c r="A365" s="24" t="s">
        <v>789</v>
      </c>
      <c r="B365" s="24" t="s">
        <v>790</v>
      </c>
      <c r="C365" s="25">
        <v>250</v>
      </c>
    </row>
    <row r="366" spans="1:3">
      <c r="A366" s="26" t="s">
        <v>791</v>
      </c>
      <c r="B366" s="24" t="s">
        <v>792</v>
      </c>
      <c r="C366" s="25">
        <v>3370</v>
      </c>
    </row>
    <row r="367" spans="1:3">
      <c r="A367" s="24" t="s">
        <v>793</v>
      </c>
      <c r="B367" s="24" t="s">
        <v>794</v>
      </c>
      <c r="C367" s="25">
        <v>0</v>
      </c>
    </row>
    <row r="368" spans="1:3">
      <c r="A368" s="24" t="s">
        <v>795</v>
      </c>
      <c r="B368" s="24" t="s">
        <v>796</v>
      </c>
      <c r="C368" s="25">
        <v>0</v>
      </c>
    </row>
    <row r="369" spans="1:3">
      <c r="A369" s="24" t="s">
        <v>797</v>
      </c>
      <c r="B369" s="24" t="s">
        <v>798</v>
      </c>
      <c r="C369" s="25">
        <v>12041</v>
      </c>
    </row>
    <row r="370" spans="1:3">
      <c r="A370" s="24" t="s">
        <v>799</v>
      </c>
      <c r="B370" s="24" t="s">
        <v>800</v>
      </c>
      <c r="C370" s="25">
        <v>3553</v>
      </c>
    </row>
    <row r="371" spans="1:3">
      <c r="A371" s="24" t="s">
        <v>801</v>
      </c>
      <c r="B371" s="24" t="s">
        <v>802</v>
      </c>
      <c r="C371" s="25">
        <v>3553</v>
      </c>
    </row>
    <row r="372" spans="1:3">
      <c r="A372" s="26" t="s">
        <v>803</v>
      </c>
      <c r="B372" s="24" t="s">
        <v>800</v>
      </c>
      <c r="C372" s="25">
        <v>8488</v>
      </c>
    </row>
    <row r="373" spans="1:3">
      <c r="A373" s="26" t="s">
        <v>804</v>
      </c>
      <c r="B373" s="24" t="s">
        <v>802</v>
      </c>
      <c r="C373" s="25">
        <v>8488</v>
      </c>
    </row>
    <row r="374" spans="1:3">
      <c r="A374" s="24" t="s">
        <v>805</v>
      </c>
      <c r="B374" s="24" t="s">
        <v>806</v>
      </c>
      <c r="C374" s="25">
        <v>14338</v>
      </c>
    </row>
    <row r="375" spans="1:3">
      <c r="A375" s="24" t="s">
        <v>807</v>
      </c>
      <c r="B375" s="24" t="s">
        <v>808</v>
      </c>
      <c r="C375" s="25">
        <v>253</v>
      </c>
    </row>
    <row r="376" spans="1:3">
      <c r="A376" s="24" t="s">
        <v>809</v>
      </c>
      <c r="B376" s="24" t="s">
        <v>810</v>
      </c>
      <c r="C376" s="25">
        <v>157</v>
      </c>
    </row>
    <row r="377" spans="1:3">
      <c r="A377" s="24" t="s">
        <v>811</v>
      </c>
      <c r="B377" s="24" t="s">
        <v>812</v>
      </c>
      <c r="C377" s="25">
        <v>54</v>
      </c>
    </row>
    <row r="378" spans="1:3">
      <c r="A378" s="24" t="s">
        <v>813</v>
      </c>
      <c r="B378" s="24" t="s">
        <v>814</v>
      </c>
      <c r="C378" s="25">
        <v>42</v>
      </c>
    </row>
    <row r="379" spans="1:3">
      <c r="A379" s="26" t="s">
        <v>815</v>
      </c>
      <c r="B379" s="24" t="s">
        <v>816</v>
      </c>
      <c r="C379" s="25">
        <v>996</v>
      </c>
    </row>
    <row r="380" spans="1:3">
      <c r="A380" s="26" t="s">
        <v>817</v>
      </c>
      <c r="B380" s="24" t="s">
        <v>818</v>
      </c>
      <c r="C380" s="25">
        <v>996</v>
      </c>
    </row>
    <row r="381" spans="1:3">
      <c r="A381" s="24" t="s">
        <v>819</v>
      </c>
      <c r="B381" s="24" t="s">
        <v>820</v>
      </c>
      <c r="C381" s="25">
        <v>397</v>
      </c>
    </row>
    <row r="382" spans="1:3">
      <c r="A382" s="24" t="s">
        <v>821</v>
      </c>
      <c r="B382" s="24" t="s">
        <v>822</v>
      </c>
      <c r="C382" s="25">
        <v>397</v>
      </c>
    </row>
    <row r="383" spans="1:3">
      <c r="A383" s="24" t="s">
        <v>823</v>
      </c>
      <c r="B383" s="24" t="s">
        <v>824</v>
      </c>
      <c r="C383" s="25">
        <v>12692</v>
      </c>
    </row>
    <row r="384" spans="1:3">
      <c r="A384" s="24" t="s">
        <v>825</v>
      </c>
      <c r="B384" s="24" t="s">
        <v>826</v>
      </c>
      <c r="C384" s="25">
        <v>12692</v>
      </c>
    </row>
    <row r="385" spans="1:3">
      <c r="A385" s="24" t="s">
        <v>827</v>
      </c>
      <c r="B385" s="24" t="s">
        <v>828</v>
      </c>
      <c r="C385" s="25">
        <v>15185</v>
      </c>
    </row>
    <row r="386" spans="1:3">
      <c r="A386" s="24" t="s">
        <v>829</v>
      </c>
      <c r="B386" s="24" t="s">
        <v>830</v>
      </c>
      <c r="C386" s="25">
        <v>15185</v>
      </c>
    </row>
    <row r="387" spans="1:3">
      <c r="A387" s="24" t="s">
        <v>831</v>
      </c>
      <c r="B387" s="24" t="s">
        <v>832</v>
      </c>
      <c r="C387" s="25">
        <v>3438</v>
      </c>
    </row>
    <row r="388" spans="1:3">
      <c r="A388" s="24" t="s">
        <v>833</v>
      </c>
      <c r="B388" s="24" t="s">
        <v>834</v>
      </c>
      <c r="C388" s="25">
        <v>3438</v>
      </c>
    </row>
    <row r="389" spans="1:3">
      <c r="A389" s="24" t="s">
        <v>835</v>
      </c>
      <c r="B389" s="24" t="s">
        <v>836</v>
      </c>
      <c r="C389" s="25">
        <v>2576</v>
      </c>
    </row>
    <row r="390" spans="1:3">
      <c r="A390" s="24" t="s">
        <v>837</v>
      </c>
      <c r="B390" s="24" t="s">
        <v>838</v>
      </c>
      <c r="C390" s="25">
        <v>663</v>
      </c>
    </row>
    <row r="391" spans="1:3">
      <c r="A391" s="24" t="s">
        <v>839</v>
      </c>
      <c r="B391" s="24" t="s">
        <v>840</v>
      </c>
      <c r="C391" s="25">
        <v>199</v>
      </c>
    </row>
    <row r="392" spans="1:3">
      <c r="A392" s="24" t="s">
        <v>841</v>
      </c>
      <c r="B392" s="24" t="s">
        <v>842</v>
      </c>
      <c r="C392" s="25">
        <v>0</v>
      </c>
    </row>
    <row r="393" spans="1:3">
      <c r="A393" s="24" t="s">
        <v>843</v>
      </c>
      <c r="B393" s="24" t="s">
        <v>844</v>
      </c>
      <c r="C393" s="25">
        <v>0</v>
      </c>
    </row>
    <row r="394" spans="1:3">
      <c r="A394" s="24" t="s">
        <v>845</v>
      </c>
      <c r="B394" s="24" t="s">
        <v>846</v>
      </c>
      <c r="C394" s="25">
        <v>0</v>
      </c>
    </row>
    <row r="395" spans="1:3">
      <c r="A395" s="24" t="s">
        <v>847</v>
      </c>
      <c r="B395" s="24" t="s">
        <v>848</v>
      </c>
      <c r="C395" s="25">
        <v>2883</v>
      </c>
    </row>
    <row r="396" spans="1:3">
      <c r="A396" s="24" t="s">
        <v>849</v>
      </c>
      <c r="B396" s="24" t="s">
        <v>850</v>
      </c>
      <c r="C396" s="25">
        <v>1953</v>
      </c>
    </row>
    <row r="397" spans="1:3">
      <c r="A397" s="24" t="s">
        <v>851</v>
      </c>
      <c r="B397" s="24" t="s">
        <v>852</v>
      </c>
      <c r="C397" s="25">
        <v>1775</v>
      </c>
    </row>
    <row r="398" spans="1:3">
      <c r="A398" s="24" t="s">
        <v>853</v>
      </c>
      <c r="B398" s="24" t="s">
        <v>174</v>
      </c>
      <c r="C398" s="25">
        <v>74</v>
      </c>
    </row>
    <row r="399" spans="1:3">
      <c r="A399" s="24" t="s">
        <v>854</v>
      </c>
      <c r="B399" s="24" t="s">
        <v>855</v>
      </c>
      <c r="C399" s="25">
        <v>78</v>
      </c>
    </row>
    <row r="400" spans="1:3">
      <c r="A400" s="24" t="s">
        <v>856</v>
      </c>
      <c r="B400" s="24" t="s">
        <v>857</v>
      </c>
      <c r="C400" s="25">
        <v>26</v>
      </c>
    </row>
    <row r="401" spans="1:3">
      <c r="A401" s="24" t="s">
        <v>858</v>
      </c>
      <c r="B401" s="24" t="s">
        <v>859</v>
      </c>
      <c r="C401" s="25">
        <v>900</v>
      </c>
    </row>
    <row r="402" spans="1:3">
      <c r="A402" s="24" t="s">
        <v>860</v>
      </c>
      <c r="B402" s="24" t="s">
        <v>861</v>
      </c>
      <c r="C402" s="25">
        <v>900</v>
      </c>
    </row>
    <row r="403" spans="1:3">
      <c r="A403" s="24" t="s">
        <v>862</v>
      </c>
      <c r="B403" s="24" t="s">
        <v>863</v>
      </c>
      <c r="C403" s="25">
        <v>30</v>
      </c>
    </row>
    <row r="404" spans="1:3">
      <c r="A404" s="24" t="s">
        <v>864</v>
      </c>
      <c r="B404" s="24" t="s">
        <v>865</v>
      </c>
      <c r="C404" s="25">
        <v>30</v>
      </c>
    </row>
    <row r="405" spans="1:3">
      <c r="A405" s="24" t="s">
        <v>866</v>
      </c>
      <c r="B405" s="24" t="s">
        <v>867</v>
      </c>
      <c r="C405" s="25">
        <v>0</v>
      </c>
    </row>
    <row r="406" spans="1:3">
      <c r="A406" s="24" t="s">
        <v>868</v>
      </c>
      <c r="B406" s="24" t="s">
        <v>869</v>
      </c>
      <c r="C406" s="25">
        <v>20433</v>
      </c>
    </row>
    <row r="407" spans="1:3">
      <c r="A407" s="24" t="s">
        <v>870</v>
      </c>
      <c r="B407" s="24" t="s">
        <v>871</v>
      </c>
      <c r="C407" s="25">
        <v>0</v>
      </c>
    </row>
    <row r="408" spans="1:3">
      <c r="A408" s="24" t="s">
        <v>872</v>
      </c>
      <c r="B408" s="24" t="s">
        <v>873</v>
      </c>
      <c r="C408" s="25">
        <v>0</v>
      </c>
    </row>
    <row r="409" spans="1:3">
      <c r="A409" s="24" t="s">
        <v>874</v>
      </c>
      <c r="B409" s="24" t="s">
        <v>875</v>
      </c>
      <c r="C409" s="25">
        <v>0</v>
      </c>
    </row>
    <row r="410" spans="1:3">
      <c r="A410" s="24" t="s">
        <v>876</v>
      </c>
      <c r="B410" s="24" t="s">
        <v>877</v>
      </c>
      <c r="C410" s="25">
        <v>0</v>
      </c>
    </row>
    <row r="411" spans="1:3">
      <c r="A411" s="24" t="s">
        <v>878</v>
      </c>
      <c r="B411" s="24" t="s">
        <v>879</v>
      </c>
      <c r="C411" s="25">
        <v>20433</v>
      </c>
    </row>
    <row r="412" spans="1:3">
      <c r="A412" s="26" t="s">
        <v>880</v>
      </c>
      <c r="B412" s="24" t="s">
        <v>881</v>
      </c>
      <c r="C412" s="25">
        <v>20433</v>
      </c>
    </row>
    <row r="413" spans="1:3">
      <c r="A413" s="24" t="s">
        <v>882</v>
      </c>
      <c r="B413" s="24" t="s">
        <v>883</v>
      </c>
      <c r="C413" s="25">
        <v>16334</v>
      </c>
    </row>
    <row r="414" spans="1:3">
      <c r="A414" s="24" t="s">
        <v>884</v>
      </c>
      <c r="B414" s="24" t="s">
        <v>885</v>
      </c>
      <c r="C414" s="25">
        <v>16334</v>
      </c>
    </row>
    <row r="415" spans="1:3">
      <c r="A415" s="24" t="s">
        <v>886</v>
      </c>
      <c r="B415" s="24" t="s">
        <v>887</v>
      </c>
      <c r="C415" s="25">
        <v>16334</v>
      </c>
    </row>
    <row r="416" spans="1:3">
      <c r="A416" s="24" t="s">
        <v>888</v>
      </c>
      <c r="B416" s="24" t="s">
        <v>889</v>
      </c>
      <c r="C416" s="25">
        <v>0</v>
      </c>
    </row>
    <row r="417" spans="1:3">
      <c r="A417" s="24" t="s">
        <v>890</v>
      </c>
      <c r="B417" s="24" t="s">
        <v>891</v>
      </c>
      <c r="C417" s="25">
        <v>0</v>
      </c>
    </row>
    <row r="418" spans="1:3">
      <c r="A418" s="24" t="s">
        <v>892</v>
      </c>
      <c r="B418" s="24" t="s">
        <v>893</v>
      </c>
      <c r="C418" s="25">
        <v>230</v>
      </c>
    </row>
    <row r="419" spans="1:3">
      <c r="A419" s="24" t="s">
        <v>894</v>
      </c>
      <c r="B419" s="24" t="s">
        <v>895</v>
      </c>
      <c r="C419" s="25">
        <v>230</v>
      </c>
    </row>
    <row r="420" spans="1:3">
      <c r="A420" s="24" t="s">
        <v>896</v>
      </c>
      <c r="B420" s="24" t="s">
        <v>897</v>
      </c>
      <c r="C420" s="25">
        <v>0</v>
      </c>
    </row>
    <row r="421" spans="1:3">
      <c r="A421" s="24" t="s">
        <v>898</v>
      </c>
      <c r="B421" s="24" t="s">
        <v>899</v>
      </c>
      <c r="C421" s="25">
        <v>0</v>
      </c>
    </row>
  </sheetData>
  <mergeCells count="1">
    <mergeCell ref="A2:C2"/>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4CA5B-12D1-49CF-B550-FEAADBBCA6BD}">
  <dimension ref="A1:D35"/>
  <sheetViews>
    <sheetView workbookViewId="0">
      <selection activeCell="G7" sqref="G7"/>
    </sheetView>
  </sheetViews>
  <sheetFormatPr defaultRowHeight="14.25"/>
  <cols>
    <col min="1" max="1" width="26.625" bestFit="1" customWidth="1"/>
    <col min="2" max="4" width="17.25" customWidth="1"/>
  </cols>
  <sheetData>
    <row r="1" spans="1:4">
      <c r="A1" t="s">
        <v>900</v>
      </c>
    </row>
    <row r="2" spans="1:4" ht="18.75">
      <c r="A2" s="66" t="s">
        <v>901</v>
      </c>
      <c r="B2" s="66"/>
      <c r="C2" s="66"/>
      <c r="D2" s="66"/>
    </row>
    <row r="3" spans="1:4" ht="24" customHeight="1" thickBot="1">
      <c r="D3" s="22" t="s">
        <v>45</v>
      </c>
    </row>
    <row r="4" spans="1:4" ht="28.5" customHeight="1" thickBot="1">
      <c r="A4" s="57" t="s">
        <v>992</v>
      </c>
      <c r="B4" s="58" t="s">
        <v>1002</v>
      </c>
      <c r="C4" s="58" t="s">
        <v>1003</v>
      </c>
      <c r="D4" s="59" t="s">
        <v>993</v>
      </c>
    </row>
    <row r="5" spans="1:4" ht="27" customHeight="1" thickBot="1">
      <c r="A5" s="56" t="s">
        <v>994</v>
      </c>
      <c r="B5" s="62">
        <v>559270</v>
      </c>
      <c r="C5" s="62">
        <v>592443.75593500002</v>
      </c>
      <c r="D5" s="65">
        <f>C5/B5</f>
        <v>1.0593161727519802</v>
      </c>
    </row>
    <row r="6" spans="1:4" ht="27" customHeight="1" thickBot="1">
      <c r="A6" s="56" t="s">
        <v>995</v>
      </c>
      <c r="B6" s="62">
        <v>207877</v>
      </c>
      <c r="C6" s="62">
        <v>210935.55937</v>
      </c>
      <c r="D6" s="65">
        <f t="shared" ref="D6:D35" si="0">C6/B6</f>
        <v>1.014713313016832</v>
      </c>
    </row>
    <row r="7" spans="1:4" ht="27" customHeight="1" thickBot="1">
      <c r="A7" s="56" t="s">
        <v>1004</v>
      </c>
      <c r="B7" s="60">
        <v>137778</v>
      </c>
      <c r="C7" s="61">
        <v>142870.58111999999</v>
      </c>
      <c r="D7" s="65">
        <f t="shared" si="0"/>
        <v>1.0369622227060924</v>
      </c>
    </row>
    <row r="8" spans="1:4" ht="27" customHeight="1" thickBot="1">
      <c r="A8" s="56" t="s">
        <v>1005</v>
      </c>
      <c r="B8" s="60">
        <v>18348</v>
      </c>
      <c r="C8" s="61">
        <v>18252.780862</v>
      </c>
      <c r="D8" s="65">
        <f t="shared" si="0"/>
        <v>0.99481038053193804</v>
      </c>
    </row>
    <row r="9" spans="1:4" ht="27" customHeight="1" thickBot="1">
      <c r="A9" s="56" t="s">
        <v>1006</v>
      </c>
      <c r="B9" s="60">
        <v>19193</v>
      </c>
      <c r="C9" s="61">
        <v>18612.639316000001</v>
      </c>
      <c r="D9" s="65">
        <f t="shared" si="0"/>
        <v>0.96976185671859538</v>
      </c>
    </row>
    <row r="10" spans="1:4" ht="27" customHeight="1" thickBot="1">
      <c r="A10" s="56" t="s">
        <v>1007</v>
      </c>
      <c r="B10" s="60">
        <v>32558</v>
      </c>
      <c r="C10" s="61">
        <v>31199.558072</v>
      </c>
      <c r="D10" s="65">
        <f t="shared" si="0"/>
        <v>0.95827624768106145</v>
      </c>
    </row>
    <row r="11" spans="1:4" ht="27" customHeight="1" thickBot="1">
      <c r="A11" s="56" t="s">
        <v>996</v>
      </c>
      <c r="B11" s="63">
        <v>29324</v>
      </c>
      <c r="C11" s="63">
        <v>27807.250821000001</v>
      </c>
      <c r="D11" s="65">
        <f t="shared" si="0"/>
        <v>0.94827618404719694</v>
      </c>
    </row>
    <row r="12" spans="1:4" ht="27" customHeight="1" thickBot="1">
      <c r="A12" s="56" t="s">
        <v>1008</v>
      </c>
      <c r="B12" s="60">
        <v>15624</v>
      </c>
      <c r="C12" s="64">
        <v>14904.049062</v>
      </c>
      <c r="D12" s="65">
        <f t="shared" si="0"/>
        <v>0.95392019086021507</v>
      </c>
    </row>
    <row r="13" spans="1:4" ht="27" customHeight="1" thickBot="1">
      <c r="A13" s="56" t="s">
        <v>1009</v>
      </c>
      <c r="B13" s="60">
        <v>86</v>
      </c>
      <c r="C13" s="64">
        <v>26.24634</v>
      </c>
      <c r="D13" s="65">
        <f t="shared" si="0"/>
        <v>0.30519000000000002</v>
      </c>
    </row>
    <row r="14" spans="1:4" ht="27" customHeight="1" thickBot="1">
      <c r="A14" s="56" t="s">
        <v>1010</v>
      </c>
      <c r="B14" s="60">
        <v>188</v>
      </c>
      <c r="C14" s="64">
        <v>75.161599999999993</v>
      </c>
      <c r="D14" s="65">
        <f t="shared" si="0"/>
        <v>0.39979574468085105</v>
      </c>
    </row>
    <row r="15" spans="1:4" ht="27" customHeight="1" thickBot="1">
      <c r="A15" s="56" t="s">
        <v>1011</v>
      </c>
      <c r="B15" s="60">
        <v>281</v>
      </c>
      <c r="C15" s="64">
        <v>112.19420600000001</v>
      </c>
      <c r="D15" s="65">
        <f t="shared" si="0"/>
        <v>0.39926763701067619</v>
      </c>
    </row>
    <row r="16" spans="1:4" ht="27" customHeight="1" thickBot="1">
      <c r="A16" s="56" t="s">
        <v>1012</v>
      </c>
      <c r="B16" s="60">
        <v>6593</v>
      </c>
      <c r="C16" s="64">
        <v>6915.2246850000001</v>
      </c>
      <c r="D16" s="65">
        <f t="shared" si="0"/>
        <v>1.048873757773396</v>
      </c>
    </row>
    <row r="17" spans="1:4" ht="27" customHeight="1" thickBot="1">
      <c r="A17" s="56" t="s">
        <v>1013</v>
      </c>
      <c r="B17" s="60">
        <v>53</v>
      </c>
      <c r="C17" s="64">
        <v>37.64631</v>
      </c>
      <c r="D17" s="65">
        <f t="shared" si="0"/>
        <v>0.7103077358490566</v>
      </c>
    </row>
    <row r="18" spans="1:4" ht="27" customHeight="1" thickBot="1">
      <c r="A18" s="56" t="s">
        <v>1014</v>
      </c>
      <c r="B18" s="60">
        <v>1430</v>
      </c>
      <c r="C18" s="64">
        <v>1131.6467309999998</v>
      </c>
      <c r="D18" s="65">
        <f t="shared" si="0"/>
        <v>0.79136135034965027</v>
      </c>
    </row>
    <row r="19" spans="1:4" ht="27" customHeight="1" thickBot="1">
      <c r="A19" s="56" t="s">
        <v>1015</v>
      </c>
      <c r="B19" s="60">
        <v>614</v>
      </c>
      <c r="C19" s="64">
        <v>728.4094970000001</v>
      </c>
      <c r="D19" s="65">
        <f t="shared" si="0"/>
        <v>1.1863346856677526</v>
      </c>
    </row>
    <row r="20" spans="1:4" ht="27" customHeight="1" thickBot="1">
      <c r="A20" s="56" t="s">
        <v>1016</v>
      </c>
      <c r="B20" s="60">
        <v>4455</v>
      </c>
      <c r="C20" s="64">
        <v>3876.6723900000002</v>
      </c>
      <c r="D20" s="65">
        <f t="shared" si="0"/>
        <v>0.87018459932659942</v>
      </c>
    </row>
    <row r="21" spans="1:4" ht="27" customHeight="1" thickBot="1">
      <c r="A21" s="56" t="s">
        <v>1017</v>
      </c>
      <c r="B21" s="63">
        <v>435</v>
      </c>
      <c r="C21" s="63">
        <v>297.81380000000001</v>
      </c>
      <c r="D21" s="65">
        <f t="shared" si="0"/>
        <v>0.68462942528735637</v>
      </c>
    </row>
    <row r="22" spans="1:4" ht="27" customHeight="1" thickBot="1">
      <c r="A22" s="56" t="s">
        <v>1018</v>
      </c>
      <c r="B22" s="60">
        <v>429</v>
      </c>
      <c r="C22" s="64">
        <v>287.81380000000001</v>
      </c>
      <c r="D22" s="65">
        <f t="shared" si="0"/>
        <v>0.67089463869463872</v>
      </c>
    </row>
    <row r="23" spans="1:4" ht="27" customHeight="1" thickBot="1">
      <c r="A23" s="56" t="s">
        <v>1019</v>
      </c>
      <c r="B23" s="60">
        <v>6</v>
      </c>
      <c r="C23" s="64">
        <v>10</v>
      </c>
      <c r="D23" s="65">
        <f t="shared" si="0"/>
        <v>1.6666666666666667</v>
      </c>
    </row>
    <row r="24" spans="1:4" ht="27" customHeight="1" thickBot="1">
      <c r="A24" s="56" t="s">
        <v>997</v>
      </c>
      <c r="B24" s="63">
        <v>305631</v>
      </c>
      <c r="C24" s="63">
        <v>324400.19169200002</v>
      </c>
      <c r="D24" s="65">
        <f t="shared" si="0"/>
        <v>1.0614112825335127</v>
      </c>
    </row>
    <row r="25" spans="1:4" ht="27" customHeight="1" thickBot="1">
      <c r="A25" s="56" t="s">
        <v>1020</v>
      </c>
      <c r="B25" s="60">
        <v>273557</v>
      </c>
      <c r="C25" s="64">
        <v>293639.210441</v>
      </c>
      <c r="D25" s="65">
        <f t="shared" si="0"/>
        <v>1.0734114295777479</v>
      </c>
    </row>
    <row r="26" spans="1:4" ht="27" customHeight="1" thickBot="1">
      <c r="A26" s="56" t="s">
        <v>1021</v>
      </c>
      <c r="B26" s="60">
        <v>32065</v>
      </c>
      <c r="C26" s="64">
        <v>30751.981251000001</v>
      </c>
      <c r="D26" s="65">
        <f t="shared" si="0"/>
        <v>0.95905134105722756</v>
      </c>
    </row>
    <row r="27" spans="1:4" ht="27" customHeight="1" thickBot="1">
      <c r="A27" s="56" t="s">
        <v>1022</v>
      </c>
      <c r="B27" s="63">
        <v>9</v>
      </c>
      <c r="C27" s="63">
        <v>9</v>
      </c>
      <c r="D27" s="65">
        <f t="shared" si="0"/>
        <v>1</v>
      </c>
    </row>
    <row r="28" spans="1:4" ht="27" customHeight="1" thickBot="1">
      <c r="A28" s="56" t="s">
        <v>1023</v>
      </c>
      <c r="B28" s="60">
        <v>267</v>
      </c>
      <c r="C28" s="64">
        <v>223.95439999999999</v>
      </c>
      <c r="D28" s="65">
        <f t="shared" si="0"/>
        <v>0.83878052434456929</v>
      </c>
    </row>
    <row r="29" spans="1:4" ht="27" customHeight="1" thickBot="1">
      <c r="A29" s="56" t="s">
        <v>1024</v>
      </c>
      <c r="B29" s="63">
        <v>267</v>
      </c>
      <c r="C29" s="63">
        <v>223.95439999999999</v>
      </c>
      <c r="D29" s="65">
        <f t="shared" si="0"/>
        <v>0.83878052434456929</v>
      </c>
    </row>
    <row r="30" spans="1:4" ht="27" customHeight="1" thickBot="1">
      <c r="A30" s="56" t="s">
        <v>1025</v>
      </c>
      <c r="B30" s="60">
        <v>15723</v>
      </c>
      <c r="C30" s="64">
        <v>28765.985851999998</v>
      </c>
      <c r="D30" s="65">
        <f t="shared" si="0"/>
        <v>1.8295481684156967</v>
      </c>
    </row>
    <row r="31" spans="1:4" ht="27" customHeight="1" thickBot="1">
      <c r="A31" s="56" t="s">
        <v>1026</v>
      </c>
      <c r="B31" s="60">
        <v>3906</v>
      </c>
      <c r="C31" s="64">
        <v>5224.4046500000004</v>
      </c>
      <c r="D31" s="65">
        <f t="shared" si="0"/>
        <v>1.3375331925243217</v>
      </c>
    </row>
    <row r="32" spans="1:4" ht="26.25" customHeight="1" thickBot="1">
      <c r="A32" s="56" t="s">
        <v>1027</v>
      </c>
      <c r="B32" s="60">
        <v>10846</v>
      </c>
      <c r="C32" s="64">
        <v>16806.192866999998</v>
      </c>
      <c r="D32" s="65">
        <f t="shared" si="0"/>
        <v>1.5495291229024524</v>
      </c>
    </row>
    <row r="33" spans="1:4" ht="27" customHeight="1" thickBot="1">
      <c r="A33" s="56" t="s">
        <v>1028</v>
      </c>
      <c r="B33" s="60">
        <v>971</v>
      </c>
      <c r="C33" s="64">
        <v>6735.3883350000006</v>
      </c>
      <c r="D33" s="65">
        <f t="shared" si="0"/>
        <v>6.9365482337796092</v>
      </c>
    </row>
    <row r="34" spans="1:4" ht="27" customHeight="1" thickBot="1">
      <c r="A34" s="56" t="s">
        <v>1000</v>
      </c>
      <c r="B34" s="62">
        <v>13</v>
      </c>
      <c r="C34" s="62">
        <v>13</v>
      </c>
      <c r="D34" s="65">
        <f t="shared" si="0"/>
        <v>1</v>
      </c>
    </row>
    <row r="35" spans="1:4" ht="35.25" thickBot="1">
      <c r="A35" s="56" t="s">
        <v>1001</v>
      </c>
      <c r="B35" s="60">
        <v>13</v>
      </c>
      <c r="C35" s="60">
        <v>13</v>
      </c>
      <c r="D35" s="65">
        <f t="shared" si="0"/>
        <v>1</v>
      </c>
    </row>
  </sheetData>
  <mergeCells count="1">
    <mergeCell ref="A2:D2"/>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7F317-1582-4566-B322-7512A6155FD2}">
  <dimension ref="A1:D10"/>
  <sheetViews>
    <sheetView workbookViewId="0">
      <selection activeCell="F11" sqref="F11"/>
    </sheetView>
  </sheetViews>
  <sheetFormatPr defaultRowHeight="14.25"/>
  <cols>
    <col min="1" max="1" width="28.875" customWidth="1"/>
    <col min="2" max="2" width="30.625" customWidth="1"/>
  </cols>
  <sheetData>
    <row r="1" spans="1:4" ht="19.5" customHeight="1">
      <c r="A1" t="s">
        <v>903</v>
      </c>
    </row>
    <row r="2" spans="1:4" ht="18.75" customHeight="1">
      <c r="A2" s="66" t="s">
        <v>902</v>
      </c>
      <c r="B2" s="66"/>
      <c r="C2" s="27"/>
      <c r="D2" s="27"/>
    </row>
    <row r="4" spans="1:4">
      <c r="B4" s="28" t="s">
        <v>40</v>
      </c>
    </row>
    <row r="5" spans="1:4" ht="24" customHeight="1">
      <c r="A5" s="29" t="s">
        <v>904</v>
      </c>
      <c r="B5" s="29" t="s">
        <v>907</v>
      </c>
    </row>
    <row r="6" spans="1:4" ht="24" customHeight="1">
      <c r="A6" s="34" t="s">
        <v>905</v>
      </c>
      <c r="B6" s="31">
        <v>0</v>
      </c>
    </row>
    <row r="7" spans="1:4" ht="24" customHeight="1">
      <c r="A7" s="34" t="s">
        <v>906</v>
      </c>
      <c r="B7" s="31">
        <v>0</v>
      </c>
    </row>
    <row r="8" spans="1:4" ht="24" customHeight="1">
      <c r="A8" s="29"/>
      <c r="B8" s="31"/>
    </row>
    <row r="9" spans="1:4" ht="24" customHeight="1">
      <c r="A9" s="29"/>
      <c r="B9" s="31"/>
    </row>
    <row r="10" spans="1:4" ht="24" customHeight="1">
      <c r="A10" s="34" t="s">
        <v>80</v>
      </c>
      <c r="B10" s="31">
        <v>0</v>
      </c>
    </row>
  </sheetData>
  <mergeCells count="1">
    <mergeCell ref="A2:B2"/>
  </mergeCells>
  <phoneticPr fontId="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BB6B3-EA33-4369-B651-48F4DD6A5DEE}">
  <dimension ref="A1:D19"/>
  <sheetViews>
    <sheetView workbookViewId="0">
      <selection activeCell="A15" sqref="A15"/>
    </sheetView>
  </sheetViews>
  <sheetFormatPr defaultRowHeight="14.25"/>
  <cols>
    <col min="1" max="1" width="28.375" customWidth="1"/>
    <col min="2" max="4" width="16.5" customWidth="1"/>
  </cols>
  <sheetData>
    <row r="1" spans="1:4">
      <c r="A1" t="s">
        <v>908</v>
      </c>
    </row>
    <row r="2" spans="1:4" ht="18.75">
      <c r="A2" s="66" t="s">
        <v>909</v>
      </c>
      <c r="B2" s="66"/>
      <c r="C2" s="66"/>
      <c r="D2" s="66"/>
    </row>
    <row r="3" spans="1:4">
      <c r="D3" s="22" t="s">
        <v>45</v>
      </c>
    </row>
    <row r="4" spans="1:4" ht="31.5" customHeight="1">
      <c r="A4" s="29" t="s">
        <v>910</v>
      </c>
      <c r="B4" s="2" t="s">
        <v>1</v>
      </c>
      <c r="C4" s="2" t="s">
        <v>2</v>
      </c>
      <c r="D4" s="2" t="s">
        <v>3</v>
      </c>
    </row>
    <row r="5" spans="1:4" ht="30" customHeight="1">
      <c r="A5" s="30" t="s">
        <v>911</v>
      </c>
      <c r="B5" s="31">
        <v>1047</v>
      </c>
      <c r="C5" s="31">
        <v>1122</v>
      </c>
      <c r="D5" s="32">
        <f>C5/B5*100</f>
        <v>107.16332378223497</v>
      </c>
    </row>
    <row r="6" spans="1:4" ht="30" customHeight="1">
      <c r="A6" s="30" t="s">
        <v>912</v>
      </c>
      <c r="B6" s="31">
        <v>80</v>
      </c>
      <c r="C6" s="31">
        <v>82</v>
      </c>
      <c r="D6" s="32">
        <f t="shared" ref="D6:D19" si="0">C6/B6*100</f>
        <v>102.49999999999999</v>
      </c>
    </row>
    <row r="7" spans="1:4" ht="30" customHeight="1">
      <c r="A7" s="33" t="s">
        <v>913</v>
      </c>
      <c r="B7" s="31">
        <v>2982</v>
      </c>
      <c r="C7" s="31">
        <v>2985</v>
      </c>
      <c r="D7" s="32">
        <f t="shared" si="0"/>
        <v>100.10060362173039</v>
      </c>
    </row>
    <row r="8" spans="1:4" ht="30" customHeight="1">
      <c r="A8" s="33" t="s">
        <v>914</v>
      </c>
      <c r="B8" s="31">
        <v>8800</v>
      </c>
      <c r="C8" s="31">
        <v>14111</v>
      </c>
      <c r="D8" s="32">
        <f t="shared" si="0"/>
        <v>160.35227272727272</v>
      </c>
    </row>
    <row r="9" spans="1:4" ht="30" customHeight="1">
      <c r="A9" s="33"/>
      <c r="B9" s="31"/>
      <c r="C9" s="31"/>
      <c r="D9" s="32"/>
    </row>
    <row r="10" spans="1:4" ht="30" customHeight="1">
      <c r="A10" s="29" t="s">
        <v>915</v>
      </c>
      <c r="B10" s="31">
        <f>SUM(B5:B8)</f>
        <v>12909</v>
      </c>
      <c r="C10" s="31">
        <f>SUM(C5:C8)</f>
        <v>18300</v>
      </c>
      <c r="D10" s="32">
        <f t="shared" si="0"/>
        <v>141.76156170113873</v>
      </c>
    </row>
    <row r="11" spans="1:4" ht="30" customHeight="1">
      <c r="A11" s="30" t="s">
        <v>916</v>
      </c>
      <c r="B11" s="31">
        <v>424086</v>
      </c>
      <c r="C11" s="31">
        <v>434052</v>
      </c>
      <c r="D11" s="32">
        <f t="shared" si="0"/>
        <v>102.34999504817419</v>
      </c>
    </row>
    <row r="12" spans="1:4" ht="30" customHeight="1">
      <c r="A12" s="30" t="s">
        <v>917</v>
      </c>
      <c r="B12" s="31">
        <v>384000</v>
      </c>
      <c r="C12" s="31">
        <v>384769</v>
      </c>
      <c r="D12" s="32">
        <f t="shared" si="0"/>
        <v>100.20026041666668</v>
      </c>
    </row>
    <row r="13" spans="1:4" ht="30" customHeight="1">
      <c r="A13" s="30" t="s">
        <v>918</v>
      </c>
      <c r="B13" s="31">
        <v>31399</v>
      </c>
      <c r="C13" s="31">
        <v>31399</v>
      </c>
      <c r="D13" s="32">
        <f t="shared" si="0"/>
        <v>100</v>
      </c>
    </row>
    <row r="14" spans="1:4" ht="30" customHeight="1">
      <c r="A14" s="34" t="s">
        <v>919</v>
      </c>
      <c r="B14" s="31">
        <v>65000</v>
      </c>
      <c r="C14" s="31">
        <v>65000</v>
      </c>
      <c r="D14" s="32">
        <f t="shared" si="0"/>
        <v>100</v>
      </c>
    </row>
    <row r="15" spans="1:4" ht="30" customHeight="1">
      <c r="A15" s="30" t="s">
        <v>920</v>
      </c>
      <c r="B15" s="31">
        <f>31910+5573+2+300000+15</f>
        <v>337500</v>
      </c>
      <c r="C15" s="31">
        <f>31910+5573+12+299431</f>
        <v>336926</v>
      </c>
      <c r="D15" s="32">
        <f t="shared" si="0"/>
        <v>99.82992592592592</v>
      </c>
    </row>
    <row r="16" spans="1:4" ht="30" customHeight="1">
      <c r="A16" s="30"/>
      <c r="B16" s="31"/>
      <c r="C16" s="31"/>
      <c r="D16" s="32"/>
    </row>
    <row r="17" spans="1:4" ht="30" customHeight="1">
      <c r="A17" s="34" t="s">
        <v>921</v>
      </c>
      <c r="B17" s="31">
        <v>4604</v>
      </c>
      <c r="C17" s="31">
        <v>4604</v>
      </c>
      <c r="D17" s="32">
        <f t="shared" si="0"/>
        <v>100</v>
      </c>
    </row>
    <row r="18" spans="1:4" ht="30" customHeight="1">
      <c r="A18" s="29" t="s">
        <v>922</v>
      </c>
      <c r="B18" s="31">
        <v>1834</v>
      </c>
      <c r="C18" s="31">
        <v>1834</v>
      </c>
      <c r="D18" s="32">
        <f t="shared" si="0"/>
        <v>100</v>
      </c>
    </row>
    <row r="19" spans="1:4" ht="30" customHeight="1">
      <c r="A19" s="29" t="s">
        <v>923</v>
      </c>
      <c r="B19" s="31">
        <f>SUM(B10,B11,B14,B15,B17)</f>
        <v>844099</v>
      </c>
      <c r="C19" s="31">
        <f>SUM(C10,C11,C14,C15,C17)</f>
        <v>858882</v>
      </c>
      <c r="D19" s="32">
        <f t="shared" si="0"/>
        <v>101.75133485527172</v>
      </c>
    </row>
  </sheetData>
  <mergeCells count="1">
    <mergeCell ref="A2:D2"/>
  </mergeCells>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5267E-5D70-4D87-8410-E6338E961C64}">
  <dimension ref="A1:D21"/>
  <sheetViews>
    <sheetView workbookViewId="0">
      <selection activeCell="I12" sqref="I12"/>
    </sheetView>
  </sheetViews>
  <sheetFormatPr defaultRowHeight="14.25"/>
  <cols>
    <col min="1" max="1" width="41.875" customWidth="1"/>
    <col min="2" max="4" width="15.25" customWidth="1"/>
  </cols>
  <sheetData>
    <row r="1" spans="1:4">
      <c r="A1" t="s">
        <v>940</v>
      </c>
    </row>
    <row r="2" spans="1:4" ht="21" customHeight="1">
      <c r="A2" s="66" t="s">
        <v>924</v>
      </c>
      <c r="B2" s="66"/>
      <c r="C2" s="66"/>
      <c r="D2" s="66"/>
    </row>
    <row r="3" spans="1:4" ht="21" customHeight="1">
      <c r="A3" s="15"/>
      <c r="B3" s="16"/>
      <c r="C3" s="16"/>
      <c r="D3" s="22" t="s">
        <v>45</v>
      </c>
    </row>
    <row r="4" spans="1:4" ht="25.5">
      <c r="A4" s="29" t="s">
        <v>904</v>
      </c>
      <c r="B4" s="2" t="s">
        <v>47</v>
      </c>
      <c r="C4" s="2" t="s">
        <v>2</v>
      </c>
      <c r="D4" s="2" t="s">
        <v>48</v>
      </c>
    </row>
    <row r="5" spans="1:4" ht="30" customHeight="1">
      <c r="A5" s="30" t="s">
        <v>925</v>
      </c>
      <c r="B5" s="31">
        <v>67500</v>
      </c>
      <c r="C5" s="31">
        <v>67363</v>
      </c>
      <c r="D5" s="32">
        <f>C5/B5*100</f>
        <v>99.797037037037043</v>
      </c>
    </row>
    <row r="6" spans="1:4" ht="30" customHeight="1">
      <c r="A6" s="30" t="s">
        <v>926</v>
      </c>
      <c r="B6" s="31"/>
      <c r="C6" s="31"/>
      <c r="D6" s="32"/>
    </row>
    <row r="7" spans="1:4" ht="30" customHeight="1">
      <c r="A7" s="33" t="s">
        <v>927</v>
      </c>
      <c r="B7" s="31">
        <v>1252</v>
      </c>
      <c r="C7" s="31">
        <v>1114</v>
      </c>
      <c r="D7" s="32">
        <f t="shared" ref="D7:D14" si="0">C7/B7*100</f>
        <v>88.977635782747598</v>
      </c>
    </row>
    <row r="8" spans="1:4" ht="30" customHeight="1">
      <c r="A8" s="33" t="s">
        <v>928</v>
      </c>
      <c r="B8" s="31">
        <v>8627</v>
      </c>
      <c r="C8" s="31">
        <v>8570</v>
      </c>
      <c r="D8" s="32">
        <f t="shared" si="0"/>
        <v>99.33928364437233</v>
      </c>
    </row>
    <row r="9" spans="1:4" ht="30" customHeight="1">
      <c r="A9" s="33" t="s">
        <v>929</v>
      </c>
      <c r="B9" s="31">
        <f>600+300000</f>
        <v>300600</v>
      </c>
      <c r="C9" s="31">
        <v>300031</v>
      </c>
      <c r="D9" s="32">
        <f t="shared" si="0"/>
        <v>99.81071190951431</v>
      </c>
    </row>
    <row r="10" spans="1:4" ht="30" customHeight="1">
      <c r="A10" s="33"/>
      <c r="B10" s="31"/>
      <c r="C10" s="31"/>
      <c r="D10" s="32"/>
    </row>
    <row r="11" spans="1:4" ht="30" customHeight="1">
      <c r="A11" s="29" t="s">
        <v>930</v>
      </c>
      <c r="B11" s="31">
        <f>SUM(B5:B9)</f>
        <v>377979</v>
      </c>
      <c r="C11" s="31">
        <f>SUM(C5:C9)</f>
        <v>377078</v>
      </c>
      <c r="D11" s="32">
        <f t="shared" si="0"/>
        <v>99.761626968694031</v>
      </c>
    </row>
    <row r="12" spans="1:4" ht="30" customHeight="1">
      <c r="A12" s="30" t="s">
        <v>931</v>
      </c>
      <c r="B12" s="31">
        <v>423623</v>
      </c>
      <c r="C12" s="31">
        <v>393256</v>
      </c>
      <c r="D12" s="32">
        <f t="shared" si="0"/>
        <v>92.831597906629241</v>
      </c>
    </row>
    <row r="13" spans="1:4" ht="30" customHeight="1">
      <c r="A13" s="30" t="s">
        <v>932</v>
      </c>
      <c r="B13" s="31">
        <v>384000</v>
      </c>
      <c r="C13" s="31">
        <v>355912</v>
      </c>
      <c r="D13" s="32">
        <f t="shared" si="0"/>
        <v>92.685416666666669</v>
      </c>
    </row>
    <row r="14" spans="1:4" ht="30" customHeight="1">
      <c r="A14" s="30" t="s">
        <v>933</v>
      </c>
      <c r="B14" s="31">
        <v>31399</v>
      </c>
      <c r="C14" s="31">
        <v>31399</v>
      </c>
      <c r="D14" s="32">
        <f t="shared" si="0"/>
        <v>100</v>
      </c>
    </row>
    <row r="15" spans="1:4" ht="30" customHeight="1">
      <c r="A15" s="30" t="s">
        <v>934</v>
      </c>
      <c r="B15" s="31">
        <v>31910</v>
      </c>
      <c r="C15" s="31">
        <v>31910</v>
      </c>
      <c r="D15" s="32">
        <v>100</v>
      </c>
    </row>
    <row r="16" spans="1:4" ht="30" customHeight="1">
      <c r="A16" s="30" t="s">
        <v>935</v>
      </c>
      <c r="B16" s="31">
        <v>6665</v>
      </c>
      <c r="C16" s="31">
        <v>12582</v>
      </c>
      <c r="D16" s="32">
        <v>188.77719429857464</v>
      </c>
    </row>
    <row r="17" spans="1:4" ht="30" customHeight="1">
      <c r="A17" s="30" t="s">
        <v>936</v>
      </c>
      <c r="B17" s="31"/>
      <c r="C17" s="31">
        <v>36078</v>
      </c>
      <c r="D17" s="32"/>
    </row>
    <row r="18" spans="1:4" ht="30" customHeight="1">
      <c r="A18" s="30"/>
      <c r="B18" s="31"/>
      <c r="C18" s="31"/>
      <c r="D18" s="32"/>
    </row>
    <row r="19" spans="1:4" ht="30" customHeight="1">
      <c r="A19" s="30" t="s">
        <v>937</v>
      </c>
      <c r="B19" s="31">
        <v>3922</v>
      </c>
      <c r="C19" s="31">
        <v>7978</v>
      </c>
      <c r="D19" s="32">
        <v>203.41662417134114</v>
      </c>
    </row>
    <row r="20" spans="1:4" ht="30" customHeight="1">
      <c r="A20" s="29" t="s">
        <v>938</v>
      </c>
      <c r="B20" s="31">
        <v>2297</v>
      </c>
      <c r="C20" s="31">
        <v>6552</v>
      </c>
      <c r="D20" s="32">
        <v>285.24161950370046</v>
      </c>
    </row>
    <row r="21" spans="1:4" ht="30" customHeight="1">
      <c r="A21" s="29" t="s">
        <v>939</v>
      </c>
      <c r="B21" s="31">
        <v>844099</v>
      </c>
      <c r="C21" s="31">
        <v>858882</v>
      </c>
      <c r="D21" s="32">
        <v>101.75133485527172</v>
      </c>
    </row>
  </sheetData>
  <mergeCells count="1">
    <mergeCell ref="A2:D2"/>
  </mergeCells>
  <phoneticPr fontId="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18BBE-C975-44EC-863B-0A3CA50F26F8}">
  <dimension ref="A1:B9"/>
  <sheetViews>
    <sheetView workbookViewId="0">
      <selection activeCell="C16" sqref="C16"/>
    </sheetView>
  </sheetViews>
  <sheetFormatPr defaultRowHeight="14.25"/>
  <cols>
    <col min="1" max="1" width="28.125" customWidth="1"/>
    <col min="2" max="2" width="24.25" customWidth="1"/>
  </cols>
  <sheetData>
    <row r="1" spans="1:2">
      <c r="A1" t="s">
        <v>941</v>
      </c>
    </row>
    <row r="2" spans="1:2" ht="18.75">
      <c r="A2" s="66" t="s">
        <v>942</v>
      </c>
      <c r="B2" s="66"/>
    </row>
    <row r="3" spans="1:2" ht="18.75">
      <c r="A3" s="19"/>
      <c r="B3" s="22" t="s">
        <v>45</v>
      </c>
    </row>
    <row r="4" spans="1:2" ht="26.25" customHeight="1">
      <c r="A4" s="29" t="s">
        <v>904</v>
      </c>
      <c r="B4" s="29" t="s">
        <v>991</v>
      </c>
    </row>
    <row r="5" spans="1:2" ht="26.25" customHeight="1">
      <c r="A5" s="34" t="s">
        <v>943</v>
      </c>
      <c r="B5" s="31">
        <v>0</v>
      </c>
    </row>
    <row r="6" spans="1:2" ht="26.25" customHeight="1">
      <c r="A6" s="34"/>
      <c r="B6" s="31"/>
    </row>
    <row r="7" spans="1:2" ht="26.25" customHeight="1">
      <c r="A7" s="29"/>
      <c r="B7" s="31"/>
    </row>
    <row r="8" spans="1:2" ht="26.25" customHeight="1">
      <c r="A8" s="29"/>
      <c r="B8" s="31"/>
    </row>
    <row r="9" spans="1:2" ht="26.25" customHeight="1">
      <c r="A9" s="34" t="s">
        <v>80</v>
      </c>
      <c r="B9" s="31">
        <v>0</v>
      </c>
    </row>
  </sheetData>
  <mergeCells count="1">
    <mergeCell ref="A2:B2"/>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3F79C-A97A-43EA-ABF5-57D59913F134}">
  <dimension ref="A1:D14"/>
  <sheetViews>
    <sheetView workbookViewId="0">
      <selection activeCell="G12" sqref="G12"/>
    </sheetView>
  </sheetViews>
  <sheetFormatPr defaultRowHeight="14.25"/>
  <cols>
    <col min="1" max="1" width="27.125" customWidth="1"/>
    <col min="2" max="4" width="15" customWidth="1"/>
  </cols>
  <sheetData>
    <row r="1" spans="1:4">
      <c r="A1" t="s">
        <v>944</v>
      </c>
    </row>
    <row r="2" spans="1:4" ht="18.75">
      <c r="A2" s="66" t="s">
        <v>945</v>
      </c>
      <c r="B2" s="66"/>
      <c r="C2" s="66"/>
      <c r="D2" s="66"/>
    </row>
    <row r="3" spans="1:4" ht="18" customHeight="1">
      <c r="D3" s="22" t="s">
        <v>45</v>
      </c>
    </row>
    <row r="4" spans="1:4" ht="25.5">
      <c r="A4" s="29" t="s">
        <v>946</v>
      </c>
      <c r="B4" s="2" t="s">
        <v>947</v>
      </c>
      <c r="C4" s="2" t="s">
        <v>2</v>
      </c>
      <c r="D4" s="2" t="s">
        <v>948</v>
      </c>
    </row>
    <row r="5" spans="1:4" ht="31.5" customHeight="1">
      <c r="A5" s="30" t="s">
        <v>949</v>
      </c>
      <c r="B5" s="31">
        <f>SUM(B6:B8)</f>
        <v>1254</v>
      </c>
      <c r="C5" s="31">
        <f>SUM(C6:C8)</f>
        <v>2807</v>
      </c>
      <c r="D5" s="32">
        <f>C5/B5*100</f>
        <v>223.84370015948966</v>
      </c>
    </row>
    <row r="6" spans="1:4" ht="31.5" customHeight="1">
      <c r="A6" s="30" t="s">
        <v>950</v>
      </c>
      <c r="B6" s="31">
        <v>1054</v>
      </c>
      <c r="C6" s="31">
        <v>939</v>
      </c>
      <c r="D6" s="32">
        <f t="shared" ref="D6:D10" si="0">C6/B6*100</f>
        <v>89.089184060721067</v>
      </c>
    </row>
    <row r="7" spans="1:4" ht="31.5" customHeight="1">
      <c r="A7" s="30" t="s">
        <v>951</v>
      </c>
      <c r="B7" s="31">
        <v>200</v>
      </c>
      <c r="C7" s="31">
        <v>1868</v>
      </c>
      <c r="D7" s="32">
        <f t="shared" si="0"/>
        <v>934</v>
      </c>
    </row>
    <row r="8" spans="1:4" ht="31.5" customHeight="1">
      <c r="A8" s="30" t="s">
        <v>952</v>
      </c>
      <c r="B8" s="31"/>
      <c r="C8" s="31"/>
      <c r="D8" s="32"/>
    </row>
    <row r="9" spans="1:4" ht="31.5" customHeight="1">
      <c r="A9" s="30"/>
      <c r="B9" s="31"/>
      <c r="C9" s="31"/>
      <c r="D9" s="32"/>
    </row>
    <row r="10" spans="1:4" ht="31.5" customHeight="1">
      <c r="A10" s="30" t="s">
        <v>953</v>
      </c>
      <c r="B10" s="31">
        <f>SUM(B5)</f>
        <v>1254</v>
      </c>
      <c r="C10" s="31">
        <f>SUM(C5)</f>
        <v>2807</v>
      </c>
      <c r="D10" s="32">
        <f t="shared" si="0"/>
        <v>223.84370015948966</v>
      </c>
    </row>
    <row r="11" spans="1:4" ht="31.5" customHeight="1">
      <c r="A11" s="30" t="s">
        <v>916</v>
      </c>
      <c r="B11" s="31"/>
      <c r="C11" s="31">
        <v>1</v>
      </c>
      <c r="D11" s="32"/>
    </row>
    <row r="12" spans="1:4" ht="30" customHeight="1">
      <c r="A12" s="35"/>
      <c r="B12" s="36"/>
      <c r="C12" s="36"/>
      <c r="D12" s="37"/>
    </row>
    <row r="13" spans="1:4" ht="30" customHeight="1">
      <c r="A13" s="30" t="s">
        <v>954</v>
      </c>
      <c r="B13" s="31">
        <v>1849</v>
      </c>
      <c r="C13" s="31">
        <v>1849</v>
      </c>
      <c r="D13" s="32">
        <f t="shared" ref="D13:D14" si="1">C13/B13*100</f>
        <v>100</v>
      </c>
    </row>
    <row r="14" spans="1:4" ht="30" customHeight="1">
      <c r="A14" s="30" t="s">
        <v>955</v>
      </c>
      <c r="B14" s="31">
        <f>SUM(B10:B13)</f>
        <v>3103</v>
      </c>
      <c r="C14" s="31">
        <f>SUM(C10:C13)</f>
        <v>4657</v>
      </c>
      <c r="D14" s="32">
        <f t="shared" si="1"/>
        <v>150.080567193039</v>
      </c>
    </row>
  </sheetData>
  <mergeCells count="1">
    <mergeCell ref="A2:D2"/>
  </mergeCells>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表一 2020年上城区一般公共预算收入决算表</vt:lpstr>
      <vt:lpstr>表二 2020年上城区一般公共预算支出决算表</vt:lpstr>
      <vt:lpstr>表三 2020年一般公共预算支出决算明细表（功能科目） </vt:lpstr>
      <vt:lpstr>表四 2020年一般公共预算本级基本支出决算表</vt:lpstr>
      <vt:lpstr>表五 2020年一般公共预算税收返还和转移支付决算表</vt:lpstr>
      <vt:lpstr>表六 2020年上城区政府性基金收入决算表</vt:lpstr>
      <vt:lpstr>表七 2020年上城区政府性基金支出决算表</vt:lpstr>
      <vt:lpstr>表八 2020年基金转移支付决算表</vt:lpstr>
      <vt:lpstr>表九 2020年上城区国有资本经营预算收入决算表</vt:lpstr>
      <vt:lpstr>表十 2020年上城区国有资本经营预算支出决算表</vt:lpstr>
      <vt:lpstr>表十一 2020年上城区社会保险基金收入决算表</vt:lpstr>
      <vt:lpstr>表十二 2020年上城区社会保险基金支出决算表</vt:lpstr>
      <vt:lpstr>转移支付和税收返还说明</vt:lpstr>
      <vt:lpstr>2020年上城区政府债务情况</vt:lpstr>
      <vt:lpstr>2020年上城区政府预算绩效管理情况</vt:lpstr>
      <vt:lpstr>2020年度一般公共预算“三公”经费决算情况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匿名用户</cp:lastModifiedBy>
  <dcterms:created xsi:type="dcterms:W3CDTF">2015-06-05T18:19:34Z</dcterms:created>
  <dcterms:modified xsi:type="dcterms:W3CDTF">2021-08-16T07:42:48Z</dcterms:modified>
</cp:coreProperties>
</file>